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61072\Box\11427_10_庁内用\14_令和７年度　農村支援係\208多面的機能支払交付金\要綱・要領\多面的機能支払い交付金要綱要領　差し替え済み\04_様式 - 基本方針改定後修正\"/>
    </mc:Choice>
  </mc:AlternateContent>
  <xr:revisionPtr revIDLastSave="0" documentId="13_ncr:1_{19086047-C20E-4E3B-A987-E48B2EB3B7A6}" xr6:coauthVersionLast="47" xr6:coauthVersionMax="47" xr10:uidLastSave="{00000000-0000-0000-0000-000000000000}"/>
  <bookViews>
    <workbookView xWindow="-23148" yWindow="-108" windowWidth="23256" windowHeight="12456" firstSheet="1" activeTab="4" xr2:uid="{00000000-000D-0000-FFFF-FFFF00000000}"/>
  </bookViews>
  <sheets>
    <sheet name="報告書 (2)" sheetId="28" r:id="rId1"/>
    <sheet name="別紙１ みどり加算 " sheetId="29" r:id="rId2"/>
    <sheet name="別紙２ みどり加算 " sheetId="30" r:id="rId3"/>
    <sheet name="別紙３ 持越金 " sheetId="31" r:id="rId4"/>
    <sheet name="【選択肢】" sheetId="32" r:id="rId5"/>
  </sheets>
  <externalReferences>
    <externalReference r:id="rId6"/>
  </externalReferences>
  <definedNames>
    <definedName name="_xlnm._FilterDatabase" localSheetId="0" hidden="1">'報告書 (2)'!#REF!</definedName>
    <definedName name="A.■か□">#REF!</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F.施設選択">#REF!</definedName>
    <definedName name="G.単位">#REF!</definedName>
    <definedName name="H1.構成員一覧の分類_農業者">#REF!</definedName>
    <definedName name="H2.構成員一覧の分類_農業者以外個人">#REF!</definedName>
    <definedName name="H2.構成員一覧の分類_農業者以外団体">#REF!</definedName>
    <definedName name="H3.構成員一覧の分類_農業者以外団体">#REF!</definedName>
    <definedName name="I">#REF!</definedName>
    <definedName name="Ｉ.金銭出納簿の区分">#REF!</definedName>
    <definedName name="J">#REF!</definedName>
    <definedName name="Ｊ.金銭出納簿の収支の分類">#REF!</definedName>
    <definedName name="K.農村環境保全活動">#REF!</definedName>
    <definedName name="N.月">#REF!</definedName>
    <definedName name="O.環境負荷低減の取組">#REF!</definedName>
    <definedName name="_xlnm.Print_Area" localSheetId="1">'別紙１ みどり加算 '!$A$1:$AL$67</definedName>
    <definedName name="_xlnm.Print_Area" localSheetId="2">'別紙２ みどり加算 '!$A$1:$H$27</definedName>
    <definedName name="_xlnm.Print_Area" localSheetId="0">'報告書 (2)'!$A$1:$Z$192</definedName>
    <definedName name="ため池">#REF!</definedName>
    <definedName name="夏期湛水">#REF!</definedName>
    <definedName name="江の設置_作溝実施">#REF!</definedName>
    <definedName name="江の設置_作溝未実施">#REF!</definedName>
    <definedName name="水路">#REF!</definedName>
    <definedName name="中干し延期">#REF!</definedName>
    <definedName name="長期中干し">#REF!</definedName>
    <definedName name="冬期湛水">#REF!</definedName>
    <definedName name="農道">#REF!</definedName>
    <definedName name="農用地">【選択肢】!$G$6:$J$6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45" i="32" l="1" a="1"/>
  <c r="V245" i="32" s="1"/>
  <c r="U245" i="32" a="1"/>
  <c r="U245" i="32" s="1"/>
  <c r="T245" i="32" a="1"/>
  <c r="T245" i="32" s="1"/>
  <c r="S245" i="32" a="1"/>
  <c r="S245" i="32" s="1"/>
  <c r="R245" i="32" a="1"/>
  <c r="R245" i="32" s="1"/>
  <c r="V244" i="32" a="1"/>
  <c r="V244" i="32" s="1"/>
  <c r="U244" i="32" a="1"/>
  <c r="U244" i="32" s="1"/>
  <c r="T244" i="32"/>
  <c r="T244" i="32" a="1"/>
  <c r="S244" i="32" a="1"/>
  <c r="S244" i="32" s="1"/>
  <c r="R244" i="32" a="1"/>
  <c r="R244" i="32" s="1"/>
  <c r="V243" i="32" a="1"/>
  <c r="V243" i="32" s="1"/>
  <c r="U243" i="32" a="1"/>
  <c r="U243" i="32" s="1"/>
  <c r="T243" i="32" a="1"/>
  <c r="T243" i="32" s="1"/>
  <c r="S243" i="32"/>
  <c r="S243" i="32" a="1"/>
  <c r="R243" i="32"/>
  <c r="R243" i="32" a="1"/>
  <c r="V242" i="32" a="1"/>
  <c r="V242" i="32" s="1"/>
  <c r="U242" i="32" a="1"/>
  <c r="U242" i="32" s="1"/>
  <c r="T242" i="32" a="1"/>
  <c r="T242" i="32" s="1"/>
  <c r="S242" i="32" a="1"/>
  <c r="S242" i="32" s="1"/>
  <c r="R242" i="32" a="1"/>
  <c r="R242" i="32" s="1"/>
  <c r="V241" i="32" a="1"/>
  <c r="V241" i="32" s="1"/>
  <c r="U241" i="32"/>
  <c r="U241" i="32" a="1"/>
  <c r="T241" i="32" a="1"/>
  <c r="T241" i="32" s="1"/>
  <c r="S241" i="32" a="1"/>
  <c r="S241" i="32" s="1"/>
  <c r="R241" i="32" a="1"/>
  <c r="R241" i="32" s="1"/>
  <c r="V240" i="32" a="1"/>
  <c r="V240" i="32" s="1"/>
  <c r="U240" i="32" a="1"/>
  <c r="U240" i="32" s="1"/>
  <c r="T240" i="32" a="1"/>
  <c r="T240" i="32" s="1"/>
  <c r="S240" i="32" a="1"/>
  <c r="S240" i="32" s="1"/>
  <c r="R240" i="32" a="1"/>
  <c r="R240" i="32" s="1"/>
  <c r="V239" i="32" a="1"/>
  <c r="V239" i="32" s="1"/>
  <c r="U239" i="32" a="1"/>
  <c r="U239" i="32" s="1"/>
  <c r="T239" i="32" a="1"/>
  <c r="T239" i="32" s="1"/>
  <c r="S239" i="32" a="1"/>
  <c r="S239" i="32" s="1"/>
  <c r="R239" i="32" a="1"/>
  <c r="R239" i="32" s="1"/>
  <c r="V238" i="32" a="1"/>
  <c r="V238" i="32" s="1"/>
  <c r="U238" i="32" a="1"/>
  <c r="U238" i="32" s="1"/>
  <c r="T238" i="32"/>
  <c r="T238" i="32" a="1"/>
  <c r="S238" i="32" a="1"/>
  <c r="S238" i="32" s="1"/>
  <c r="R238" i="32" a="1"/>
  <c r="R238" i="32" s="1"/>
  <c r="V237" i="32" a="1"/>
  <c r="V237" i="32" s="1"/>
  <c r="U237" i="32" a="1"/>
  <c r="U237" i="32" s="1"/>
  <c r="T237" i="32" a="1"/>
  <c r="T237" i="32" s="1"/>
  <c r="S237" i="32"/>
  <c r="S237" i="32" a="1"/>
  <c r="R237" i="32"/>
  <c r="R237" i="32" a="1"/>
  <c r="V236" i="32" a="1"/>
  <c r="V236" i="32" s="1"/>
  <c r="U236" i="32" a="1"/>
  <c r="U236" i="32" s="1"/>
  <c r="T236" i="32"/>
  <c r="T236" i="32" a="1"/>
  <c r="S236" i="32" a="1"/>
  <c r="S236" i="32" s="1"/>
  <c r="R236" i="32" a="1"/>
  <c r="R236" i="32" s="1"/>
  <c r="V235" i="32"/>
  <c r="V235" i="32" a="1"/>
  <c r="U235" i="32"/>
  <c r="U235" i="32" a="1"/>
  <c r="T235" i="32" a="1"/>
  <c r="T235" i="32" s="1"/>
  <c r="S235" i="32" a="1"/>
  <c r="S235" i="32" s="1"/>
  <c r="R235" i="32" a="1"/>
  <c r="R235" i="32" s="1"/>
  <c r="V234" i="32"/>
  <c r="V234" i="32" a="1"/>
  <c r="U234" i="32" a="1"/>
  <c r="U234" i="32" s="1"/>
  <c r="T234" i="32"/>
  <c r="T234" i="32" a="1"/>
  <c r="S234" i="32" a="1"/>
  <c r="S234" i="32" s="1"/>
  <c r="R234" i="32" a="1"/>
  <c r="R234" i="32" s="1"/>
  <c r="V233" i="32" a="1"/>
  <c r="V233" i="32" s="1"/>
  <c r="U233" i="32" a="1"/>
  <c r="U233" i="32" s="1"/>
  <c r="T233" i="32" a="1"/>
  <c r="T233" i="32" s="1"/>
  <c r="S233" i="32"/>
  <c r="S233" i="32" a="1"/>
  <c r="R233" i="32" a="1"/>
  <c r="R233" i="32" s="1"/>
  <c r="V232" i="32" a="1"/>
  <c r="V232" i="32" s="1"/>
  <c r="U232" i="32" a="1"/>
  <c r="U232" i="32" s="1"/>
  <c r="T232" i="32" a="1"/>
  <c r="T232" i="32" s="1"/>
  <c r="S232" i="32" a="1"/>
  <c r="S232" i="32" s="1"/>
  <c r="R232" i="32"/>
  <c r="R232" i="32" a="1"/>
  <c r="V231" i="32" a="1"/>
  <c r="V231" i="32" s="1"/>
  <c r="U231" i="32" a="1"/>
  <c r="U231" i="32" s="1"/>
  <c r="T231" i="32" a="1"/>
  <c r="T231" i="32" s="1"/>
  <c r="S231" i="32"/>
  <c r="S231" i="32" a="1"/>
  <c r="R231" i="32" a="1"/>
  <c r="R231" i="32" s="1"/>
  <c r="V230" i="32" a="1"/>
  <c r="V230" i="32" s="1"/>
  <c r="U230" i="32" a="1"/>
  <c r="U230" i="32" s="1"/>
  <c r="T230" i="32" a="1"/>
  <c r="T230" i="32" s="1"/>
  <c r="S230" i="32" a="1"/>
  <c r="S230" i="32" s="1"/>
  <c r="R230" i="32"/>
  <c r="R230" i="32" a="1"/>
  <c r="V229" i="32"/>
  <c r="V229" i="32" a="1"/>
  <c r="U229" i="32" a="1"/>
  <c r="U229" i="32" s="1"/>
  <c r="T229" i="32" a="1"/>
  <c r="T229" i="32" s="1"/>
  <c r="S229" i="32" a="1"/>
  <c r="S229" i="32" s="1"/>
  <c r="R229" i="32" a="1"/>
  <c r="R229" i="32" s="1"/>
  <c r="V228" i="32" a="1"/>
  <c r="V228" i="32" s="1"/>
  <c r="U228" i="32"/>
  <c r="U228" i="32" a="1"/>
  <c r="T228" i="32"/>
  <c r="T228" i="32" a="1"/>
  <c r="S228" i="32" a="1"/>
  <c r="S228" i="32" s="1"/>
  <c r="R228" i="32" a="1"/>
  <c r="R228" i="32" s="1"/>
  <c r="V227" i="32" a="1"/>
  <c r="V227" i="32" s="1"/>
  <c r="U227" i="32" a="1"/>
  <c r="U227" i="32" s="1"/>
  <c r="T227" i="32" a="1"/>
  <c r="T227" i="32" s="1"/>
  <c r="S227" i="32"/>
  <c r="S227" i="32" a="1"/>
  <c r="R227" i="32" a="1"/>
  <c r="R227" i="32" s="1"/>
  <c r="V226" i="32" a="1"/>
  <c r="V226" i="32" s="1"/>
  <c r="U226" i="32" a="1"/>
  <c r="U226" i="32" s="1"/>
  <c r="T226" i="32" a="1"/>
  <c r="T226" i="32" s="1"/>
  <c r="S226" i="32"/>
  <c r="S226" i="32" a="1"/>
  <c r="R226" i="32" a="1"/>
  <c r="R226" i="32" s="1"/>
  <c r="V225" i="32" a="1"/>
  <c r="V225" i="32" s="1"/>
  <c r="U225" i="32" a="1"/>
  <c r="U225" i="32" s="1"/>
  <c r="T225" i="32" a="1"/>
  <c r="T225" i="32" s="1"/>
  <c r="S225" i="32" a="1"/>
  <c r="S225" i="32" s="1"/>
  <c r="R225" i="32" a="1"/>
  <c r="R225" i="32" s="1"/>
  <c r="V224" i="32" a="1"/>
  <c r="V224" i="32" s="1"/>
  <c r="U224" i="32" a="1"/>
  <c r="U224" i="32" s="1"/>
  <c r="T224" i="32"/>
  <c r="T224" i="32" a="1"/>
  <c r="S224" i="32" a="1"/>
  <c r="S224" i="32" s="1"/>
  <c r="R224" i="32"/>
  <c r="R224" i="32" a="1"/>
  <c r="V223" i="32" a="1"/>
  <c r="V223" i="32" s="1"/>
  <c r="U223" i="32" a="1"/>
  <c r="U223" i="32" s="1"/>
  <c r="T223" i="32" a="1"/>
  <c r="T223" i="32" s="1"/>
  <c r="S223" i="32" a="1"/>
  <c r="S223" i="32" s="1"/>
  <c r="R223" i="32" a="1"/>
  <c r="R223" i="32" s="1"/>
  <c r="V222" i="32"/>
  <c r="V222" i="32" a="1"/>
  <c r="U222" i="32"/>
  <c r="U222" i="32" a="1"/>
  <c r="T222" i="32" a="1"/>
  <c r="T222" i="32" s="1"/>
  <c r="S222" i="32" a="1"/>
  <c r="S222" i="32" s="1"/>
  <c r="R222" i="32" a="1"/>
  <c r="R222" i="32" s="1"/>
  <c r="V221" i="32" a="1"/>
  <c r="V221" i="32" s="1"/>
  <c r="U221" i="32" a="1"/>
  <c r="U221" i="32" s="1"/>
  <c r="T221" i="32"/>
  <c r="T221" i="32" a="1"/>
  <c r="S221" i="32"/>
  <c r="S221" i="32" a="1"/>
  <c r="R221" i="32" a="1"/>
  <c r="R221" i="32" s="1"/>
  <c r="V220" i="32" a="1"/>
  <c r="V220" i="32" s="1"/>
  <c r="U220" i="32" a="1"/>
  <c r="U220" i="32" s="1"/>
  <c r="T220" i="32" a="1"/>
  <c r="T220" i="32" s="1"/>
  <c r="S220" i="32"/>
  <c r="S220" i="32" a="1"/>
  <c r="R220" i="32"/>
  <c r="R220" i="32" a="1"/>
  <c r="V219" i="32" a="1"/>
  <c r="V219" i="32" s="1"/>
  <c r="U219" i="32" a="1"/>
  <c r="U219" i="32" s="1"/>
  <c r="T219" i="32" a="1"/>
  <c r="T219" i="32" s="1"/>
  <c r="S219" i="32" a="1"/>
  <c r="S219" i="32" s="1"/>
  <c r="R219" i="32" a="1"/>
  <c r="R219" i="32" s="1"/>
  <c r="V218" i="32" a="1"/>
  <c r="V218" i="32" s="1"/>
  <c r="U218" i="32" a="1"/>
  <c r="U218" i="32" s="1"/>
  <c r="T218" i="32" a="1"/>
  <c r="T218" i="32" s="1"/>
  <c r="S218" i="32" a="1"/>
  <c r="S218" i="32" s="1"/>
  <c r="R218" i="32" a="1"/>
  <c r="R218" i="32" s="1"/>
  <c r="V217" i="32" a="1"/>
  <c r="V217" i="32" s="1"/>
  <c r="U217" i="32" a="1"/>
  <c r="U217" i="32" s="1"/>
  <c r="T217" i="32" a="1"/>
  <c r="T217" i="32" s="1"/>
  <c r="S217" i="32" a="1"/>
  <c r="S217" i="32" s="1"/>
  <c r="R217" i="32" a="1"/>
  <c r="R217" i="32" s="1"/>
  <c r="V216" i="32"/>
  <c r="V216" i="32" a="1"/>
  <c r="U216" i="32" a="1"/>
  <c r="U216" i="32" s="1"/>
  <c r="T216" i="32" a="1"/>
  <c r="T216" i="32" s="1"/>
  <c r="S216" i="32" a="1"/>
  <c r="S216" i="32" s="1"/>
  <c r="R216" i="32"/>
  <c r="R216" i="32" a="1"/>
  <c r="V215" i="32" a="1"/>
  <c r="V215" i="32" s="1"/>
  <c r="U215" i="32"/>
  <c r="U215" i="32" a="1"/>
  <c r="T215" i="32"/>
  <c r="T215" i="32" a="1"/>
  <c r="S215" i="32" a="1"/>
  <c r="S215" i="32" s="1"/>
  <c r="R215" i="32" a="1"/>
  <c r="R215" i="32" s="1"/>
  <c r="V214" i="32" a="1"/>
  <c r="V214" i="32" s="1"/>
  <c r="U214" i="32" a="1"/>
  <c r="U214" i="32" s="1"/>
  <c r="T214" i="32"/>
  <c r="T214" i="32" a="1"/>
  <c r="S214" i="32"/>
  <c r="S214" i="32" a="1"/>
  <c r="R214" i="32"/>
  <c r="R214" i="32" a="1"/>
  <c r="V213" i="32" a="1"/>
  <c r="V213" i="32" s="1"/>
  <c r="U213" i="32" a="1"/>
  <c r="U213" i="32" s="1"/>
  <c r="T213" i="32" a="1"/>
  <c r="T213" i="32" s="1"/>
  <c r="S213" i="32" a="1"/>
  <c r="S213" i="32" s="1"/>
  <c r="R213" i="32" a="1"/>
  <c r="R213" i="32" s="1"/>
  <c r="V212" i="32"/>
  <c r="V212" i="32" a="1"/>
  <c r="U212" i="32" a="1"/>
  <c r="U212" i="32" s="1"/>
  <c r="T212" i="32" a="1"/>
  <c r="T212" i="32" s="1"/>
  <c r="S212" i="32" a="1"/>
  <c r="S212" i="32" s="1"/>
  <c r="R212" i="32" a="1"/>
  <c r="R212" i="32" s="1"/>
  <c r="V211" i="32" a="1"/>
  <c r="V211" i="32" s="1"/>
  <c r="U211" i="32" a="1"/>
  <c r="U211" i="32" s="1"/>
  <c r="T211" i="32" a="1"/>
  <c r="T211" i="32" s="1"/>
  <c r="S211" i="32" a="1"/>
  <c r="S211" i="32" s="1"/>
  <c r="R211" i="32" a="1"/>
  <c r="R211" i="32" s="1"/>
  <c r="V210" i="32" a="1"/>
  <c r="V210" i="32" s="1"/>
  <c r="U210" i="32" a="1"/>
  <c r="U210" i="32" s="1"/>
  <c r="T210" i="32" a="1"/>
  <c r="T210" i="32" s="1"/>
  <c r="S210" i="32" a="1"/>
  <c r="S210" i="32" s="1"/>
  <c r="R210" i="32"/>
  <c r="R210" i="32" a="1"/>
  <c r="V209" i="32" a="1"/>
  <c r="V209" i="32" s="1"/>
  <c r="U209" i="32"/>
  <c r="U209" i="32" a="1"/>
  <c r="T209" i="32" a="1"/>
  <c r="T209" i="32" s="1"/>
  <c r="S209" i="32" a="1"/>
  <c r="S209" i="32" s="1"/>
  <c r="R209" i="32" a="1"/>
  <c r="R209" i="32" s="1"/>
  <c r="V208" i="32" a="1"/>
  <c r="V208" i="32" s="1"/>
  <c r="U208" i="32" a="1"/>
  <c r="U208" i="32" s="1"/>
  <c r="T208" i="32"/>
  <c r="T208" i="32" a="1"/>
  <c r="S208" i="32"/>
  <c r="S208" i="32" a="1"/>
  <c r="R208" i="32" a="1"/>
  <c r="R208" i="32" s="1"/>
  <c r="V207" i="32" a="1"/>
  <c r="V207" i="32" s="1"/>
  <c r="U207" i="32"/>
  <c r="U207" i="32" a="1"/>
  <c r="T207" i="32" a="1"/>
  <c r="T207" i="32" s="1"/>
  <c r="S207" i="32" a="1"/>
  <c r="S207" i="32" s="1"/>
  <c r="R207" i="32"/>
  <c r="R207" i="32" a="1"/>
  <c r="V206" i="32"/>
  <c r="V206" i="32" a="1"/>
  <c r="U206" i="32" a="1"/>
  <c r="U206" i="32" s="1"/>
  <c r="T206" i="32" a="1"/>
  <c r="T206" i="32" s="1"/>
  <c r="S206" i="32" a="1"/>
  <c r="S206" i="32" s="1"/>
  <c r="R206" i="32"/>
  <c r="R206" i="32" a="1"/>
  <c r="V205" i="32" a="1"/>
  <c r="V205" i="32" s="1"/>
  <c r="U205" i="32"/>
  <c r="U205" i="32" a="1"/>
  <c r="T205" i="32" a="1"/>
  <c r="T205" i="32" s="1"/>
  <c r="S205" i="32" a="1"/>
  <c r="S205" i="32" s="1"/>
  <c r="R205" i="32" a="1"/>
  <c r="R205" i="32" s="1"/>
  <c r="V204" i="32" a="1"/>
  <c r="V204" i="32" s="1"/>
  <c r="U204" i="32" a="1"/>
  <c r="U204" i="32" s="1"/>
  <c r="T204" i="32"/>
  <c r="T204" i="32" a="1"/>
  <c r="S204" i="32" a="1"/>
  <c r="S204" i="32" s="1"/>
  <c r="R204" i="32" a="1"/>
  <c r="R204" i="32" s="1"/>
  <c r="V203" i="32" a="1"/>
  <c r="V203" i="32" s="1"/>
  <c r="U203" i="32" a="1"/>
  <c r="U203" i="32" s="1"/>
  <c r="T203" i="32" a="1"/>
  <c r="T203" i="32" s="1"/>
  <c r="S203" i="32"/>
  <c r="S203" i="32" a="1"/>
  <c r="R203" i="32" a="1"/>
  <c r="R203" i="32" s="1"/>
  <c r="V202" i="32" a="1"/>
  <c r="V202" i="32" s="1"/>
  <c r="U202" i="32" a="1"/>
  <c r="U202" i="32" s="1"/>
  <c r="T202" i="32"/>
  <c r="T202" i="32" a="1"/>
  <c r="S202" i="32" a="1"/>
  <c r="S202" i="32" s="1"/>
  <c r="R202" i="32" a="1"/>
  <c r="R202" i="32" s="1"/>
  <c r="V201" i="32" a="1"/>
  <c r="V201" i="32" s="1"/>
  <c r="U201" i="32" a="1"/>
  <c r="U201" i="32" s="1"/>
  <c r="T201" i="32" a="1"/>
  <c r="T201" i="32" s="1"/>
  <c r="S201" i="32"/>
  <c r="S201" i="32" a="1"/>
  <c r="R201" i="32"/>
  <c r="R201" i="32" a="1"/>
  <c r="V200" i="32" a="1"/>
  <c r="V200" i="32" s="1"/>
  <c r="U200" i="32" a="1"/>
  <c r="U200" i="32" s="1"/>
  <c r="T200" i="32" a="1"/>
  <c r="T200" i="32" s="1"/>
  <c r="S200" i="32" a="1"/>
  <c r="S200" i="32" s="1"/>
  <c r="R200" i="32" a="1"/>
  <c r="R200" i="32" s="1"/>
  <c r="V199" i="32"/>
  <c r="V199" i="32" a="1"/>
  <c r="U199" i="32"/>
  <c r="U199" i="32" a="1"/>
  <c r="T199" i="32" a="1"/>
  <c r="T199" i="32" s="1"/>
  <c r="S199" i="32" a="1"/>
  <c r="S199" i="32" s="1"/>
  <c r="R199" i="32" a="1"/>
  <c r="R199" i="32" s="1"/>
  <c r="V198" i="32" a="1"/>
  <c r="V198" i="32" s="1"/>
  <c r="U198" i="32" a="1"/>
  <c r="U198" i="32" s="1"/>
  <c r="T198" i="32"/>
  <c r="T198" i="32" a="1"/>
  <c r="S198" i="32" a="1"/>
  <c r="S198" i="32" s="1"/>
  <c r="R198" i="32" a="1"/>
  <c r="R198" i="32" s="1"/>
  <c r="V197" i="32" a="1"/>
  <c r="V197" i="32" s="1"/>
  <c r="U197" i="32" a="1"/>
  <c r="U197" i="32" s="1"/>
  <c r="T197" i="32" a="1"/>
  <c r="T197" i="32" s="1"/>
  <c r="S197" i="32" a="1"/>
  <c r="S197" i="32" s="1"/>
  <c r="R197" i="32" a="1"/>
  <c r="R197" i="32" s="1"/>
  <c r="V196" i="32" a="1"/>
  <c r="V196" i="32" s="1"/>
  <c r="U196" i="32" a="1"/>
  <c r="U196" i="32" s="1"/>
  <c r="T196" i="32" a="1"/>
  <c r="T196" i="32" s="1"/>
  <c r="S196" i="32" a="1"/>
  <c r="S196" i="32" s="1"/>
  <c r="R196" i="32" a="1"/>
  <c r="R196" i="32" s="1"/>
  <c r="V195" i="32" a="1"/>
  <c r="V195" i="32" s="1"/>
  <c r="U195" i="32" a="1"/>
  <c r="U195" i="32" s="1"/>
  <c r="T195" i="32" a="1"/>
  <c r="T195" i="32" s="1"/>
  <c r="S195" i="32"/>
  <c r="S195" i="32" a="1"/>
  <c r="R195" i="32" a="1"/>
  <c r="R195" i="32" s="1"/>
  <c r="V194" i="32" a="1"/>
  <c r="V194" i="32" s="1"/>
  <c r="U194" i="32" a="1"/>
  <c r="U194" i="32" s="1"/>
  <c r="T194" i="32" a="1"/>
  <c r="T194" i="32" s="1"/>
  <c r="S194" i="32" a="1"/>
  <c r="S194" i="32" s="1"/>
  <c r="R194" i="32"/>
  <c r="R194" i="32" a="1"/>
  <c r="V193" i="32"/>
  <c r="V193" i="32" a="1"/>
  <c r="U193" i="32" a="1"/>
  <c r="U193" i="32" s="1"/>
  <c r="T193" i="32" a="1"/>
  <c r="T193" i="32" s="1"/>
  <c r="S193" i="32" a="1"/>
  <c r="S193" i="32" s="1"/>
  <c r="R193" i="32" a="1"/>
  <c r="R193" i="32" s="1"/>
  <c r="V192" i="32" a="1"/>
  <c r="V192" i="32" s="1"/>
  <c r="U192" i="32"/>
  <c r="U192" i="32" a="1"/>
  <c r="T192" i="32"/>
  <c r="T192" i="32" a="1"/>
  <c r="S192" i="32" a="1"/>
  <c r="S192" i="32" s="1"/>
  <c r="R192" i="32" a="1"/>
  <c r="R192" i="32" s="1"/>
  <c r="V191" i="32" a="1"/>
  <c r="V191" i="32" s="1"/>
  <c r="U191" i="32" a="1"/>
  <c r="U191" i="32" s="1"/>
  <c r="T191" i="32"/>
  <c r="T191" i="32" a="1"/>
  <c r="S191" i="32"/>
  <c r="S191" i="32" a="1"/>
  <c r="R191" i="32" a="1"/>
  <c r="R191" i="32" s="1"/>
  <c r="V190" i="32" a="1"/>
  <c r="V190" i="32" s="1"/>
  <c r="U190" i="32" a="1"/>
  <c r="U190" i="32" s="1"/>
  <c r="T190" i="32" a="1"/>
  <c r="T190" i="32" s="1"/>
  <c r="S190" i="32" a="1"/>
  <c r="S190" i="32" s="1"/>
  <c r="R190" i="32" a="1"/>
  <c r="R190" i="32" s="1"/>
  <c r="V189" i="32" a="1"/>
  <c r="V189" i="32" s="1"/>
  <c r="U189" i="32" a="1"/>
  <c r="U189" i="32" s="1"/>
  <c r="T189" i="32" a="1"/>
  <c r="T189" i="32" s="1"/>
  <c r="S189" i="32" a="1"/>
  <c r="S189" i="32" s="1"/>
  <c r="R189" i="32" a="1"/>
  <c r="R189" i="32" s="1"/>
  <c r="V188" i="32" a="1"/>
  <c r="V188" i="32" s="1"/>
  <c r="U188" i="32" a="1"/>
  <c r="U188" i="32" s="1"/>
  <c r="T188" i="32" a="1"/>
  <c r="T188" i="32" s="1"/>
  <c r="S188" i="32" a="1"/>
  <c r="S188" i="32" s="1"/>
  <c r="R188" i="32"/>
  <c r="R188" i="32" a="1"/>
  <c r="V187" i="32" a="1"/>
  <c r="V187" i="32" s="1"/>
  <c r="U187" i="32" a="1"/>
  <c r="U187" i="32" s="1"/>
  <c r="T187" i="32" a="1"/>
  <c r="T187" i="32" s="1"/>
  <c r="S187" i="32"/>
  <c r="S187" i="32" a="1"/>
  <c r="R187" i="32" a="1"/>
  <c r="R187" i="32" s="1"/>
  <c r="V186" i="32"/>
  <c r="V186" i="32" a="1"/>
  <c r="U186" i="32"/>
  <c r="U186" i="32" a="1"/>
  <c r="T186" i="32" a="1"/>
  <c r="T186" i="32" s="1"/>
  <c r="S186" i="32" a="1"/>
  <c r="S186" i="32" s="1"/>
  <c r="R186" i="32" a="1"/>
  <c r="R186" i="32" s="1"/>
  <c r="V185" i="32" a="1"/>
  <c r="V185" i="32" s="1"/>
  <c r="U185" i="32"/>
  <c r="U185" i="32" a="1"/>
  <c r="T185" i="32"/>
  <c r="T185" i="32" a="1"/>
  <c r="S185" i="32"/>
  <c r="S185" i="32" a="1"/>
  <c r="R185" i="32" a="1"/>
  <c r="R185" i="32" s="1"/>
  <c r="V184" i="32" a="1"/>
  <c r="V184" i="32" s="1"/>
  <c r="U184" i="32" a="1"/>
  <c r="U184" i="32" s="1"/>
  <c r="T184" i="32" a="1"/>
  <c r="T184" i="32" s="1"/>
  <c r="S184" i="32" a="1"/>
  <c r="S184" i="32" s="1"/>
  <c r="R184" i="32"/>
  <c r="R184" i="32" a="1"/>
  <c r="V183" i="32" a="1"/>
  <c r="V183" i="32" s="1"/>
  <c r="U183" i="32" a="1"/>
  <c r="U183" i="32" s="1"/>
  <c r="T183" i="32" a="1"/>
  <c r="T183" i="32" s="1"/>
  <c r="S183" i="32" a="1"/>
  <c r="S183" i="32" s="1"/>
  <c r="R183" i="32" a="1"/>
  <c r="R183" i="32" s="1"/>
  <c r="V182" i="32" a="1"/>
  <c r="V182" i="32" s="1"/>
  <c r="U182" i="32" a="1"/>
  <c r="U182" i="32" s="1"/>
  <c r="T182" i="32" a="1"/>
  <c r="T182" i="32" s="1"/>
  <c r="S182" i="32" a="1"/>
  <c r="S182" i="32" s="1"/>
  <c r="R182" i="32" a="1"/>
  <c r="R182" i="32" s="1"/>
  <c r="V181" i="32" a="1"/>
  <c r="V181" i="32" s="1"/>
  <c r="U181" i="32" a="1"/>
  <c r="U181" i="32" s="1"/>
  <c r="T181" i="32" a="1"/>
  <c r="T181" i="32" s="1"/>
  <c r="S181" i="32"/>
  <c r="S181" i="32" a="1"/>
  <c r="R181" i="32" a="1"/>
  <c r="R181" i="32" s="1"/>
  <c r="V180" i="32"/>
  <c r="V180" i="32" a="1"/>
  <c r="U180" i="32" a="1"/>
  <c r="U180" i="32" s="1"/>
  <c r="T180" i="32" a="1"/>
  <c r="T180" i="32" s="1"/>
  <c r="S180" i="32" a="1"/>
  <c r="S180" i="32" s="1"/>
  <c r="R180" i="32" a="1"/>
  <c r="R180" i="32" s="1"/>
  <c r="V179" i="32" a="1"/>
  <c r="V179" i="32" s="1"/>
  <c r="U179" i="32"/>
  <c r="U179" i="32" a="1"/>
  <c r="T179" i="32"/>
  <c r="T179" i="32" a="1"/>
  <c r="S179" i="32" a="1"/>
  <c r="S179" i="32" s="1"/>
  <c r="R179" i="32" a="1"/>
  <c r="R179" i="32" s="1"/>
  <c r="V178" i="32"/>
  <c r="V178" i="32" a="1"/>
  <c r="U178" i="32" a="1"/>
  <c r="U178" i="32" s="1"/>
  <c r="T178" i="32" a="1"/>
  <c r="T178" i="32" s="1"/>
  <c r="S178" i="32"/>
  <c r="S178" i="32" a="1"/>
  <c r="R178" i="32"/>
  <c r="R178" i="32" a="1"/>
  <c r="V177" i="32" a="1"/>
  <c r="V177" i="32" s="1"/>
  <c r="U177" i="32" a="1"/>
  <c r="U177" i="32" s="1"/>
  <c r="T177" i="32" a="1"/>
  <c r="T177" i="32" s="1"/>
  <c r="S177" i="32"/>
  <c r="S177" i="32" a="1"/>
  <c r="R177" i="32" a="1"/>
  <c r="R177" i="32" s="1"/>
  <c r="V176" i="32"/>
  <c r="V176" i="32" a="1"/>
  <c r="U176" i="32" a="1"/>
  <c r="U176" i="32" s="1"/>
  <c r="T176" i="32" a="1"/>
  <c r="T176" i="32" s="1"/>
  <c r="S176" i="32" a="1"/>
  <c r="S176" i="32" s="1"/>
  <c r="R176" i="32" a="1"/>
  <c r="R176" i="32" s="1"/>
  <c r="V175" i="32" a="1"/>
  <c r="V175" i="32" s="1"/>
  <c r="U175" i="32"/>
  <c r="U175" i="32" a="1"/>
  <c r="T175" i="32" a="1"/>
  <c r="T175" i="32" s="1"/>
  <c r="S175" i="32" a="1"/>
  <c r="S175" i="32" s="1"/>
  <c r="R175" i="32" a="1"/>
  <c r="R175" i="32" s="1"/>
  <c r="V174" i="32" a="1"/>
  <c r="V174" i="32" s="1"/>
  <c r="U174" i="32" a="1"/>
  <c r="U174" i="32" s="1"/>
  <c r="T174" i="32" a="1"/>
  <c r="T174" i="32" s="1"/>
  <c r="S174" i="32" a="1"/>
  <c r="S174" i="32" s="1"/>
  <c r="R174" i="32" a="1"/>
  <c r="R174" i="32" s="1"/>
  <c r="V173" i="32" a="1"/>
  <c r="V173" i="32" s="1"/>
  <c r="U173" i="32"/>
  <c r="U173" i="32" a="1"/>
  <c r="T173" i="32" a="1"/>
  <c r="T173" i="32" s="1"/>
  <c r="S173" i="32" a="1"/>
  <c r="S173" i="32" s="1"/>
  <c r="R173" i="32" a="1"/>
  <c r="R173" i="32" s="1"/>
  <c r="V172" i="32" a="1"/>
  <c r="V172" i="32" s="1"/>
  <c r="U172" i="32" a="1"/>
  <c r="U172" i="32" s="1"/>
  <c r="T172" i="32"/>
  <c r="T172" i="32" a="1"/>
  <c r="S172" i="32"/>
  <c r="S172" i="32" a="1"/>
  <c r="R172" i="32" a="1"/>
  <c r="R172" i="32" s="1"/>
  <c r="V171" i="32" a="1"/>
  <c r="V171" i="32" s="1"/>
  <c r="U171" i="32" a="1"/>
  <c r="U171" i="32" s="1"/>
  <c r="T171" i="32" a="1"/>
  <c r="T171" i="32" s="1"/>
  <c r="S171" i="32" a="1"/>
  <c r="S171" i="32" s="1"/>
  <c r="R171" i="32"/>
  <c r="R171" i="32" a="1"/>
  <c r="V170" i="32"/>
  <c r="V170" i="32" a="1"/>
  <c r="U170" i="32" a="1"/>
  <c r="U170" i="32" s="1"/>
  <c r="T170" i="32" a="1"/>
  <c r="T170" i="32" s="1"/>
  <c r="S170" i="32" a="1"/>
  <c r="S170" i="32" s="1"/>
  <c r="R170" i="32" a="1"/>
  <c r="R170" i="32" s="1"/>
  <c r="V169" i="32" a="1"/>
  <c r="V169" i="32" s="1"/>
  <c r="U169" i="32"/>
  <c r="U169" i="32" a="1"/>
  <c r="T169" i="32" a="1"/>
  <c r="T169" i="32" s="1"/>
  <c r="S169" i="32" a="1"/>
  <c r="S169" i="32" s="1"/>
  <c r="R169" i="32" a="1"/>
  <c r="R169" i="32" s="1"/>
  <c r="V168" i="32" a="1"/>
  <c r="V168" i="32" s="1"/>
  <c r="U168" i="32" a="1"/>
  <c r="U168" i="32" s="1"/>
  <c r="T168" i="32" a="1"/>
  <c r="T168" i="32" s="1"/>
  <c r="S168" i="32" a="1"/>
  <c r="S168" i="32" s="1"/>
  <c r="R168" i="32" a="1"/>
  <c r="R168" i="32" s="1"/>
  <c r="V167" i="32" a="1"/>
  <c r="V167" i="32" s="1"/>
  <c r="U167" i="32" a="1"/>
  <c r="U167" i="32" s="1"/>
  <c r="T167" i="32" a="1"/>
  <c r="T167" i="32" s="1"/>
  <c r="S167" i="32" a="1"/>
  <c r="S167" i="32" s="1"/>
  <c r="R167" i="32" a="1"/>
  <c r="R167" i="32" s="1"/>
  <c r="V166" i="32" a="1"/>
  <c r="V166" i="32" s="1"/>
  <c r="U166" i="32" a="1"/>
  <c r="U166" i="32" s="1"/>
  <c r="T166" i="32"/>
  <c r="T166" i="32" a="1"/>
  <c r="S166" i="32" a="1"/>
  <c r="S166" i="32" s="1"/>
  <c r="R166" i="32" a="1"/>
  <c r="R166" i="32" s="1"/>
  <c r="V165" i="32" a="1"/>
  <c r="V165" i="32" s="1"/>
  <c r="U165" i="32" a="1"/>
  <c r="U165" i="32" s="1"/>
  <c r="T165" i="32" a="1"/>
  <c r="T165" i="32" s="1"/>
  <c r="S165" i="32"/>
  <c r="S165" i="32" a="1"/>
  <c r="R165" i="32"/>
  <c r="R165" i="32" a="1"/>
  <c r="V164" i="32" a="1"/>
  <c r="V164" i="32" s="1"/>
  <c r="U164" i="32" a="1"/>
  <c r="U164" i="32" s="1"/>
  <c r="T164" i="32" a="1"/>
  <c r="T164" i="32" s="1"/>
  <c r="S164" i="32" a="1"/>
  <c r="S164" i="32" s="1"/>
  <c r="R164" i="32" a="1"/>
  <c r="R164" i="32" s="1"/>
  <c r="V163" i="32"/>
  <c r="V163" i="32" a="1"/>
  <c r="U163" i="32"/>
  <c r="U163" i="32" a="1"/>
  <c r="T163" i="32" a="1"/>
  <c r="T163" i="32" s="1"/>
  <c r="S163" i="32" a="1"/>
  <c r="S163" i="32" s="1"/>
  <c r="R163" i="32" a="1"/>
  <c r="R163" i="32" s="1"/>
  <c r="V162" i="32" a="1"/>
  <c r="V162" i="32" s="1"/>
  <c r="U162" i="32"/>
  <c r="U162" i="32" a="1"/>
  <c r="T162" i="32"/>
  <c r="T162" i="32" a="1"/>
  <c r="S162" i="32" a="1"/>
  <c r="S162" i="32" s="1"/>
  <c r="R162" i="32" a="1"/>
  <c r="R162" i="32" s="1"/>
  <c r="V161" i="32" a="1"/>
  <c r="V161" i="32" s="1"/>
  <c r="U161" i="32" a="1"/>
  <c r="U161" i="32" s="1"/>
  <c r="T161" i="32" a="1"/>
  <c r="T161" i="32" s="1"/>
  <c r="S161" i="32" a="1"/>
  <c r="S161" i="32" s="1"/>
  <c r="R161" i="32" a="1"/>
  <c r="R161" i="32" s="1"/>
  <c r="V160" i="32" a="1"/>
  <c r="V160" i="32" s="1"/>
  <c r="U160" i="32" a="1"/>
  <c r="U160" i="32" s="1"/>
  <c r="T160" i="32" a="1"/>
  <c r="T160" i="32" s="1"/>
  <c r="S160" i="32" a="1"/>
  <c r="S160" i="32" s="1"/>
  <c r="R160" i="32" a="1"/>
  <c r="R160" i="32" s="1"/>
  <c r="V159" i="32" a="1"/>
  <c r="V159" i="32" s="1"/>
  <c r="U159" i="32" a="1"/>
  <c r="U159" i="32" s="1"/>
  <c r="T159" i="32" a="1"/>
  <c r="T159" i="32" s="1"/>
  <c r="S159" i="32"/>
  <c r="S159" i="32" a="1"/>
  <c r="R159" i="32" a="1"/>
  <c r="R159" i="32" s="1"/>
  <c r="V158" i="32" a="1"/>
  <c r="V158" i="32" s="1"/>
  <c r="U158" i="32" a="1"/>
  <c r="U158" i="32" s="1"/>
  <c r="T158" i="32"/>
  <c r="T158" i="32" a="1"/>
  <c r="S158" i="32" a="1"/>
  <c r="S158" i="32" s="1"/>
  <c r="R158" i="32"/>
  <c r="R158" i="32" a="1"/>
  <c r="V157" i="32"/>
  <c r="V157" i="32" a="1"/>
  <c r="U157" i="32" a="1"/>
  <c r="U157" i="32" s="1"/>
  <c r="T157" i="32" a="1"/>
  <c r="T157" i="32" s="1"/>
  <c r="S157" i="32" a="1"/>
  <c r="S157" i="32" s="1"/>
  <c r="R157" i="32" a="1"/>
  <c r="R157" i="32" s="1"/>
  <c r="V156" i="32"/>
  <c r="V156" i="32" a="1"/>
  <c r="U156" i="32"/>
  <c r="U156" i="32" a="1"/>
  <c r="T156" i="32" a="1"/>
  <c r="T156" i="32" s="1"/>
  <c r="S156" i="32" a="1"/>
  <c r="S156" i="32" s="1"/>
  <c r="R156" i="32" a="1"/>
  <c r="R156" i="32" s="1"/>
  <c r="V155" i="32" a="1"/>
  <c r="V155" i="32" s="1"/>
  <c r="U155" i="32"/>
  <c r="U155" i="32" a="1"/>
  <c r="T155" i="32" a="1"/>
  <c r="T155" i="32" s="1"/>
  <c r="S155" i="32"/>
  <c r="S155" i="32" a="1"/>
  <c r="R155" i="32" a="1"/>
  <c r="R155" i="32" s="1"/>
  <c r="V154" i="32" a="1"/>
  <c r="V154" i="32" s="1"/>
  <c r="U154" i="32" a="1"/>
  <c r="U154" i="32" s="1"/>
  <c r="T154" i="32" a="1"/>
  <c r="T154" i="32" s="1"/>
  <c r="S154" i="32"/>
  <c r="S154" i="32" a="1"/>
  <c r="R154" i="32" a="1"/>
  <c r="R154" i="32" s="1"/>
  <c r="V153" i="32" a="1"/>
  <c r="V153" i="32" s="1"/>
  <c r="U153" i="32" a="1"/>
  <c r="U153" i="32" s="1"/>
  <c r="T153" i="32" a="1"/>
  <c r="T153" i="32" s="1"/>
  <c r="S153" i="32" a="1"/>
  <c r="S153" i="32" s="1"/>
  <c r="R153" i="32" a="1"/>
  <c r="R153" i="32" s="1"/>
  <c r="V152" i="32" a="1"/>
  <c r="V152" i="32" s="1"/>
  <c r="U152" i="32" a="1"/>
  <c r="U152" i="32" s="1"/>
  <c r="T152" i="32"/>
  <c r="T152" i="32" a="1"/>
  <c r="S152" i="32" a="1"/>
  <c r="S152" i="32" s="1"/>
  <c r="R152" i="32"/>
  <c r="R152" i="32" a="1"/>
  <c r="V151" i="32" a="1"/>
  <c r="V151" i="32" s="1"/>
  <c r="U151" i="32" a="1"/>
  <c r="U151" i="32" s="1"/>
  <c r="T151" i="32" a="1"/>
  <c r="T151" i="32" s="1"/>
  <c r="S151" i="32" a="1"/>
  <c r="S151" i="32" s="1"/>
  <c r="R151" i="32" a="1"/>
  <c r="R151" i="32" s="1"/>
  <c r="V150" i="32"/>
  <c r="V150" i="32" a="1"/>
  <c r="U150" i="32"/>
  <c r="U150" i="32" a="1"/>
  <c r="T150" i="32" a="1"/>
  <c r="T150" i="32" s="1"/>
  <c r="S150" i="32" a="1"/>
  <c r="S150" i="32" s="1"/>
  <c r="R150" i="32" a="1"/>
  <c r="R150" i="32" s="1"/>
  <c r="V149" i="32" a="1"/>
  <c r="V149" i="32" s="1"/>
  <c r="U149" i="32" a="1"/>
  <c r="U149" i="32" s="1"/>
  <c r="T149" i="32"/>
  <c r="T149" i="32" a="1"/>
  <c r="S149" i="32" a="1"/>
  <c r="S149" i="32" s="1"/>
  <c r="R149" i="32" a="1"/>
  <c r="R149" i="32" s="1"/>
  <c r="V148" i="32" a="1"/>
  <c r="V148" i="32" s="1"/>
  <c r="U148" i="32" a="1"/>
  <c r="U148" i="32" s="1"/>
  <c r="T148" i="32" a="1"/>
  <c r="T148" i="32" s="1"/>
  <c r="S148" i="32" a="1"/>
  <c r="S148" i="32" s="1"/>
  <c r="R148" i="32"/>
  <c r="R148" i="32" a="1"/>
  <c r="V147" i="32" a="1"/>
  <c r="V147" i="32" s="1"/>
  <c r="U147" i="32" a="1"/>
  <c r="U147" i="32" s="1"/>
  <c r="T147" i="32" a="1"/>
  <c r="T147" i="32" s="1"/>
  <c r="S147" i="32" a="1"/>
  <c r="S147" i="32" s="1"/>
  <c r="R147" i="32"/>
  <c r="R147" i="32" a="1"/>
  <c r="V146" i="32" a="1"/>
  <c r="V146" i="32" s="1"/>
  <c r="U146" i="32" a="1"/>
  <c r="U146" i="32" s="1"/>
  <c r="T146" i="32" a="1"/>
  <c r="T146" i="32" s="1"/>
  <c r="S146" i="32" a="1"/>
  <c r="S146" i="32" s="1"/>
  <c r="R146" i="32" a="1"/>
  <c r="R146" i="32" s="1"/>
  <c r="V145" i="32"/>
  <c r="V145" i="32" a="1"/>
  <c r="U145" i="32" a="1"/>
  <c r="U145" i="32" s="1"/>
  <c r="T145" i="32" a="1"/>
  <c r="T145" i="32" s="1"/>
  <c r="S145" i="32" a="1"/>
  <c r="S145" i="32" s="1"/>
  <c r="R145" i="32" a="1"/>
  <c r="R145" i="32" s="1"/>
  <c r="V144" i="32"/>
  <c r="V144" i="32" a="1"/>
  <c r="U144" i="32" a="1"/>
  <c r="U144" i="32" s="1"/>
  <c r="T144" i="32" a="1"/>
  <c r="T144" i="32" s="1"/>
  <c r="S144" i="32" a="1"/>
  <c r="S144" i="32" s="1"/>
  <c r="R144" i="32" a="1"/>
  <c r="R144" i="32" s="1"/>
  <c r="V143" i="32" a="1"/>
  <c r="V143" i="32" s="1"/>
  <c r="U143" i="32"/>
  <c r="U143" i="32" a="1"/>
  <c r="T143" i="32" a="1"/>
  <c r="T143" i="32" s="1"/>
  <c r="S143" i="32" a="1"/>
  <c r="S143" i="32" s="1"/>
  <c r="R143" i="32" a="1"/>
  <c r="R143" i="32" s="1"/>
  <c r="V142" i="32" a="1"/>
  <c r="V142" i="32" s="1"/>
  <c r="U142" i="32" a="1"/>
  <c r="U142" i="32" s="1"/>
  <c r="T142" i="32" a="1"/>
  <c r="T142" i="32" s="1"/>
  <c r="S142" i="32" a="1"/>
  <c r="S142" i="32" s="1"/>
  <c r="R142" i="32" a="1"/>
  <c r="R142" i="32" s="1"/>
  <c r="V141" i="32" a="1"/>
  <c r="V141" i="32" s="1"/>
  <c r="U141" i="32" a="1"/>
  <c r="U141" i="32" s="1"/>
  <c r="T141" i="32" a="1"/>
  <c r="T141" i="32" s="1"/>
  <c r="S141" i="32" a="1"/>
  <c r="S141" i="32" s="1"/>
  <c r="R141" i="32"/>
  <c r="R141" i="32" a="1"/>
  <c r="V140" i="32"/>
  <c r="V140" i="32" a="1"/>
  <c r="U140" i="32" a="1"/>
  <c r="U140" i="32" s="1"/>
  <c r="T140" i="32" a="1"/>
  <c r="T140" i="32" s="1"/>
  <c r="S140" i="32" a="1"/>
  <c r="S140" i="32" s="1"/>
  <c r="R140" i="32" a="1"/>
  <c r="R140" i="32" s="1"/>
  <c r="V139" i="32" a="1"/>
  <c r="V139" i="32" s="1"/>
  <c r="U139" i="32" a="1"/>
  <c r="U139" i="32" s="1"/>
  <c r="T139" i="32" a="1"/>
  <c r="T139" i="32" s="1"/>
  <c r="S139" i="32" a="1"/>
  <c r="S139" i="32" s="1"/>
  <c r="R139" i="32" a="1"/>
  <c r="R139" i="32" s="1"/>
  <c r="V138" i="32"/>
  <c r="V138" i="32" a="1"/>
  <c r="U138" i="32" a="1"/>
  <c r="U138" i="32" s="1"/>
  <c r="T138" i="32"/>
  <c r="T138" i="32" a="1"/>
  <c r="S138" i="32"/>
  <c r="S138" i="32" a="1"/>
  <c r="R138" i="32" a="1"/>
  <c r="R138" i="32" s="1"/>
  <c r="V137" i="32" a="1"/>
  <c r="V137" i="32" s="1"/>
  <c r="U137" i="32" a="1"/>
  <c r="U137" i="32" s="1"/>
  <c r="T137" i="32"/>
  <c r="T137" i="32" a="1"/>
  <c r="S137" i="32" a="1"/>
  <c r="S137" i="32" s="1"/>
  <c r="R137" i="32" a="1"/>
  <c r="R137" i="32" s="1"/>
  <c r="V136" i="32" a="1"/>
  <c r="V136" i="32" s="1"/>
  <c r="U136" i="32" a="1"/>
  <c r="U136" i="32" s="1"/>
  <c r="T136" i="32"/>
  <c r="T136" i="32" a="1"/>
  <c r="S136" i="32" a="1"/>
  <c r="S136" i="32" s="1"/>
  <c r="R136" i="32" a="1"/>
  <c r="R136" i="32" s="1"/>
  <c r="V135" i="32"/>
  <c r="V135" i="32" a="1"/>
  <c r="U135" i="32"/>
  <c r="U135" i="32" a="1"/>
  <c r="T135" i="32" a="1"/>
  <c r="T135" i="32" s="1"/>
  <c r="S135" i="32" a="1"/>
  <c r="S135" i="32" s="1"/>
  <c r="R135" i="32" a="1"/>
  <c r="R135" i="32" s="1"/>
  <c r="V134" i="32" a="1"/>
  <c r="V134" i="32" s="1"/>
  <c r="U134" i="32" a="1"/>
  <c r="U134" i="32" s="1"/>
  <c r="T134" i="32" a="1"/>
  <c r="T134" i="32" s="1"/>
  <c r="S134" i="32" a="1"/>
  <c r="S134" i="32" s="1"/>
  <c r="R134" i="32" a="1"/>
  <c r="R134" i="32" s="1"/>
  <c r="V133" i="32" a="1"/>
  <c r="V133" i="32" s="1"/>
  <c r="U133" i="32" a="1"/>
  <c r="U133" i="32" s="1"/>
  <c r="T133" i="32"/>
  <c r="T133" i="32" a="1"/>
  <c r="S133" i="32"/>
  <c r="S133" i="32" a="1"/>
  <c r="R133" i="32" a="1"/>
  <c r="R133" i="32" s="1"/>
  <c r="V132" i="32" a="1"/>
  <c r="V132" i="32" s="1"/>
  <c r="U132" i="32" a="1"/>
  <c r="U132" i="32" s="1"/>
  <c r="T132" i="32" a="1"/>
  <c r="T132" i="32" s="1"/>
  <c r="S132" i="32" a="1"/>
  <c r="S132" i="32" s="1"/>
  <c r="R132" i="32"/>
  <c r="R132" i="32" a="1"/>
  <c r="V131" i="32" a="1"/>
  <c r="V131" i="32" s="1"/>
  <c r="U131" i="32"/>
  <c r="U131" i="32" a="1"/>
  <c r="T131" i="32" a="1"/>
  <c r="T131" i="32" s="1"/>
  <c r="S131" i="32" a="1"/>
  <c r="S131" i="32" s="1"/>
  <c r="R131" i="32" a="1"/>
  <c r="R131" i="32" s="1"/>
  <c r="V130" i="32" a="1"/>
  <c r="V130" i="32" s="1"/>
  <c r="U130" i="32" a="1"/>
  <c r="U130" i="32" s="1"/>
  <c r="T130" i="32" a="1"/>
  <c r="T130" i="32" s="1"/>
  <c r="S130" i="32" a="1"/>
  <c r="S130" i="32" s="1"/>
  <c r="R130" i="32" a="1"/>
  <c r="R130" i="32" s="1"/>
  <c r="V129" i="32" a="1"/>
  <c r="V129" i="32" s="1"/>
  <c r="U129" i="32" a="1"/>
  <c r="U129" i="32" s="1"/>
  <c r="T129" i="32" a="1"/>
  <c r="T129" i="32" s="1"/>
  <c r="S129" i="32"/>
  <c r="S129" i="32" a="1"/>
  <c r="R129" i="32"/>
  <c r="R129" i="32" a="1"/>
  <c r="V128" i="32" a="1"/>
  <c r="V128" i="32" s="1"/>
  <c r="U128" i="32" a="1"/>
  <c r="U128" i="32" s="1"/>
  <c r="T128" i="32" a="1"/>
  <c r="T128" i="32" s="1"/>
  <c r="S128" i="32" a="1"/>
  <c r="S128" i="32" s="1"/>
  <c r="R128" i="32" a="1"/>
  <c r="R128" i="32" s="1"/>
  <c r="V127" i="32" a="1"/>
  <c r="V127" i="32" s="1"/>
  <c r="U127" i="32" a="1"/>
  <c r="U127" i="32" s="1"/>
  <c r="T127" i="32" a="1"/>
  <c r="T127" i="32" s="1"/>
  <c r="S127" i="32" a="1"/>
  <c r="S127" i="32" s="1"/>
  <c r="R127" i="32" a="1"/>
  <c r="R127" i="32" s="1"/>
  <c r="V126" i="32" a="1"/>
  <c r="V126" i="32" s="1"/>
  <c r="U126" i="32"/>
  <c r="U126" i="32" a="1"/>
  <c r="T126" i="32"/>
  <c r="T126" i="32" a="1"/>
  <c r="S126" i="32" a="1"/>
  <c r="S126" i="32" s="1"/>
  <c r="R126" i="32" a="1"/>
  <c r="R126" i="32" s="1"/>
  <c r="V125" i="32" a="1"/>
  <c r="V125" i="32" s="1"/>
  <c r="U125" i="32"/>
  <c r="U125" i="32" a="1"/>
  <c r="T125" i="32" a="1"/>
  <c r="T125" i="32" s="1"/>
  <c r="S125" i="32" a="1"/>
  <c r="S125" i="32" s="1"/>
  <c r="R125" i="32" a="1"/>
  <c r="R125" i="32" s="1"/>
  <c r="V124" i="32" a="1"/>
  <c r="V124" i="32" s="1"/>
  <c r="U124" i="32" a="1"/>
  <c r="U124" i="32" s="1"/>
  <c r="T124" i="32" a="1"/>
  <c r="T124" i="32" s="1"/>
  <c r="S124" i="32" a="1"/>
  <c r="S124" i="32" s="1"/>
  <c r="R124" i="32"/>
  <c r="R124" i="32" a="1"/>
  <c r="V123" i="32"/>
  <c r="V123" i="32" a="1"/>
  <c r="U123" i="32" a="1"/>
  <c r="U123" i="32" s="1"/>
  <c r="T123" i="32" a="1"/>
  <c r="T123" i="32" s="1"/>
  <c r="S123" i="32" a="1"/>
  <c r="S123" i="32" s="1"/>
  <c r="R123" i="32" a="1"/>
  <c r="R123" i="32" s="1"/>
  <c r="V122" i="32" a="1"/>
  <c r="V122" i="32" s="1"/>
  <c r="U122" i="32" a="1"/>
  <c r="U122" i="32" s="1"/>
  <c r="T122" i="32" a="1"/>
  <c r="T122" i="32" s="1"/>
  <c r="S122" i="32" a="1"/>
  <c r="S122" i="32" s="1"/>
  <c r="R122" i="32" a="1"/>
  <c r="R122" i="32" s="1"/>
  <c r="V121" i="32" a="1"/>
  <c r="V121" i="32" s="1"/>
  <c r="U121" i="32" a="1"/>
  <c r="U121" i="32" s="1"/>
  <c r="T121" i="32"/>
  <c r="T121" i="32" a="1"/>
  <c r="S121" i="32"/>
  <c r="S121" i="32" a="1"/>
  <c r="R121" i="32" a="1"/>
  <c r="R121" i="32" s="1"/>
  <c r="V120" i="32" a="1"/>
  <c r="V120" i="32" s="1"/>
  <c r="U120" i="32" a="1"/>
  <c r="U120" i="32" s="1"/>
  <c r="T120" i="32" a="1"/>
  <c r="T120" i="32" s="1"/>
  <c r="S120" i="32" a="1"/>
  <c r="S120" i="32" s="1"/>
  <c r="R120" i="32" a="1"/>
  <c r="R120" i="32" s="1"/>
  <c r="V119" i="32" a="1"/>
  <c r="V119" i="32" s="1"/>
  <c r="U119" i="32" a="1"/>
  <c r="U119" i="32" s="1"/>
  <c r="T119" i="32"/>
  <c r="T119" i="32" a="1"/>
  <c r="S119" i="32" a="1"/>
  <c r="S119" i="32" s="1"/>
  <c r="R119" i="32"/>
  <c r="R119" i="32" a="1"/>
  <c r="V118" i="32"/>
  <c r="V118" i="32" a="1"/>
  <c r="U118" i="32" a="1"/>
  <c r="U118" i="32" s="1"/>
  <c r="T118" i="32" a="1"/>
  <c r="T118" i="32" s="1"/>
  <c r="S118" i="32" a="1"/>
  <c r="S118" i="32" s="1"/>
  <c r="R118" i="32"/>
  <c r="R118" i="32" a="1"/>
  <c r="V117" i="32" a="1"/>
  <c r="V117" i="32" s="1"/>
  <c r="U117" i="32" a="1"/>
  <c r="U117" i="32" s="1"/>
  <c r="T117" i="32" a="1"/>
  <c r="T117" i="32" s="1"/>
  <c r="S117" i="32"/>
  <c r="S117" i="32" a="1"/>
  <c r="R117" i="32" a="1"/>
  <c r="R117" i="32" s="1"/>
  <c r="V116" i="32" a="1"/>
  <c r="V116" i="32" s="1"/>
  <c r="U116" i="32" a="1"/>
  <c r="U116" i="32" s="1"/>
  <c r="T116" i="32" a="1"/>
  <c r="T116" i="32" s="1"/>
  <c r="S116" i="32" a="1"/>
  <c r="S116" i="32" s="1"/>
  <c r="R116" i="32" a="1"/>
  <c r="R116" i="32" s="1"/>
  <c r="V115" i="32" a="1"/>
  <c r="V115" i="32" s="1"/>
  <c r="U115" i="32" a="1"/>
  <c r="U115" i="32" s="1"/>
  <c r="T115" i="32" a="1"/>
  <c r="T115" i="32" s="1"/>
  <c r="S115" i="32" a="1"/>
  <c r="S115" i="32" s="1"/>
  <c r="R115" i="32" a="1"/>
  <c r="R115" i="32" s="1"/>
  <c r="V114" i="32"/>
  <c r="V114" i="32" a="1"/>
  <c r="U114" i="32"/>
  <c r="U114" i="32" a="1"/>
  <c r="T114" i="32" a="1"/>
  <c r="T114" i="32" s="1"/>
  <c r="S114" i="32" a="1"/>
  <c r="S114" i="32" s="1"/>
  <c r="R114" i="32" a="1"/>
  <c r="R114" i="32" s="1"/>
  <c r="V113" i="32" a="1"/>
  <c r="V113" i="32" s="1"/>
  <c r="U113" i="32" a="1"/>
  <c r="U113" i="32" s="1"/>
  <c r="T113" i="32" a="1"/>
  <c r="T113" i="32" s="1"/>
  <c r="S113" i="32" a="1"/>
  <c r="S113" i="32" s="1"/>
  <c r="R113" i="32" a="1"/>
  <c r="R113" i="32" s="1"/>
  <c r="V112" i="32" a="1"/>
  <c r="V112" i="32" s="1"/>
  <c r="U112" i="32" a="1"/>
  <c r="U112" i="32" s="1"/>
  <c r="T112" i="32" a="1"/>
  <c r="T112" i="32" s="1"/>
  <c r="S112" i="32"/>
  <c r="S112" i="32" a="1"/>
  <c r="R112" i="32"/>
  <c r="R112" i="32" a="1"/>
  <c r="V111" i="32" a="1"/>
  <c r="V111" i="32" s="1"/>
  <c r="U111" i="32" a="1"/>
  <c r="U111" i="32" s="1"/>
  <c r="T111" i="32" a="1"/>
  <c r="T111" i="32" s="1"/>
  <c r="S111" i="32"/>
  <c r="S111" i="32" a="1"/>
  <c r="R111" i="32" a="1"/>
  <c r="R111" i="32" s="1"/>
  <c r="V110" i="32" a="1"/>
  <c r="V110" i="32" s="1"/>
  <c r="U110" i="32" a="1"/>
  <c r="U110" i="32" s="1"/>
  <c r="T110" i="32" a="1"/>
  <c r="T110" i="32" s="1"/>
  <c r="S110" i="32" a="1"/>
  <c r="S110" i="32" s="1"/>
  <c r="R110" i="32"/>
  <c r="R110" i="32" a="1"/>
  <c r="V109" i="32" a="1"/>
  <c r="V109" i="32" s="1"/>
  <c r="U109" i="32"/>
  <c r="U109" i="32" a="1"/>
  <c r="T109" i="32"/>
  <c r="T109" i="32" a="1"/>
  <c r="S109" i="32" a="1"/>
  <c r="S109" i="32" s="1"/>
  <c r="R109" i="32" a="1"/>
  <c r="R109" i="32" s="1"/>
  <c r="V108" i="32" a="1"/>
  <c r="V108" i="32" s="1"/>
  <c r="U108" i="32"/>
  <c r="U108" i="32" a="1"/>
  <c r="T108" i="32" a="1"/>
  <c r="T108" i="32" s="1"/>
  <c r="S108" i="32" a="1"/>
  <c r="S108" i="32" s="1"/>
  <c r="R108" i="32" a="1"/>
  <c r="R108" i="32" s="1"/>
  <c r="V107" i="32" a="1"/>
  <c r="V107" i="32" s="1"/>
  <c r="U107" i="32" a="1"/>
  <c r="U107" i="32" s="1"/>
  <c r="T107" i="32" a="1"/>
  <c r="T107" i="32" s="1"/>
  <c r="S107" i="32" a="1"/>
  <c r="S107" i="32" s="1"/>
  <c r="R107" i="32"/>
  <c r="R107" i="32" a="1"/>
  <c r="V106" i="32"/>
  <c r="V106" i="32" a="1"/>
  <c r="U106" i="32" a="1"/>
  <c r="U106" i="32" s="1"/>
  <c r="T106" i="32" a="1"/>
  <c r="T106" i="32" s="1"/>
  <c r="S106" i="32" a="1"/>
  <c r="S106" i="32" s="1"/>
  <c r="R106" i="32" a="1"/>
  <c r="R106" i="32" s="1"/>
  <c r="V105" i="32" a="1"/>
  <c r="V105" i="32" s="1"/>
  <c r="U105" i="32" a="1"/>
  <c r="U105" i="32" s="1"/>
  <c r="T105" i="32" a="1"/>
  <c r="T105" i="32" s="1"/>
  <c r="S105" i="32" a="1"/>
  <c r="S105" i="32" s="1"/>
  <c r="R105" i="32"/>
  <c r="R105" i="32" a="1"/>
  <c r="W80" i="32"/>
  <c r="W79" i="32"/>
  <c r="W78" i="32"/>
  <c r="W77" i="32"/>
  <c r="W76" i="32"/>
  <c r="W75" i="32"/>
  <c r="W74" i="32"/>
  <c r="W73" i="32"/>
  <c r="W72" i="32"/>
  <c r="W71" i="32"/>
  <c r="W70" i="32"/>
  <c r="W69" i="32"/>
  <c r="W68" i="32"/>
  <c r="W67" i="32"/>
  <c r="W66" i="32"/>
  <c r="W65" i="32"/>
  <c r="W64" i="32"/>
  <c r="W63" i="32"/>
  <c r="W62" i="32"/>
  <c r="W61" i="32"/>
  <c r="W60" i="32"/>
  <c r="W59" i="32"/>
  <c r="W58" i="32"/>
  <c r="W57" i="32"/>
  <c r="W56" i="32"/>
  <c r="W55" i="32"/>
  <c r="W54" i="32"/>
  <c r="W53" i="32"/>
  <c r="W52" i="32"/>
  <c r="W51" i="32"/>
  <c r="W50" i="32"/>
  <c r="W49" i="32"/>
  <c r="W48" i="32"/>
  <c r="W47" i="32"/>
  <c r="W46" i="32"/>
  <c r="W45" i="32"/>
  <c r="W44" i="32"/>
  <c r="W43" i="32"/>
  <c r="W42" i="32"/>
  <c r="W41" i="32"/>
  <c r="W40" i="32"/>
  <c r="W39" i="32"/>
  <c r="W38" i="32"/>
  <c r="W37" i="32"/>
  <c r="W36" i="32"/>
  <c r="W35" i="32"/>
  <c r="W34" i="32"/>
  <c r="O101" i="28" s="1"/>
  <c r="W33" i="32"/>
  <c r="W32" i="32"/>
  <c r="W31" i="32"/>
  <c r="W30" i="32"/>
  <c r="W29" i="32"/>
  <c r="W28" i="32"/>
  <c r="W27" i="32"/>
  <c r="W26" i="32"/>
  <c r="W25" i="32"/>
  <c r="W24" i="32"/>
  <c r="W23" i="32"/>
  <c r="W22" i="32"/>
  <c r="W21" i="32"/>
  <c r="O82" i="28" s="1"/>
  <c r="W20" i="32"/>
  <c r="O81" i="28" s="1"/>
  <c r="W19" i="32"/>
  <c r="O80" i="28" s="1"/>
  <c r="W18" i="32"/>
  <c r="W17" i="32"/>
  <c r="W16" i="32"/>
  <c r="O77" i="28" s="1"/>
  <c r="W15" i="32"/>
  <c r="W14" i="32"/>
  <c r="W13" i="32"/>
  <c r="W12" i="32"/>
  <c r="W11" i="32"/>
  <c r="O70" i="28" s="1"/>
  <c r="W10" i="32"/>
  <c r="W9" i="32"/>
  <c r="W8" i="32"/>
  <c r="W7" i="32"/>
  <c r="W6" i="32"/>
  <c r="D47" i="31"/>
  <c r="D21" i="31"/>
  <c r="F24" i="30"/>
  <c r="F23" i="30"/>
  <c r="F22" i="30"/>
  <c r="F21" i="30"/>
  <c r="F20" i="30"/>
  <c r="F19" i="30"/>
  <c r="F25" i="30" s="1"/>
  <c r="G2" i="30"/>
  <c r="AB56" i="29"/>
  <c r="Y56" i="29"/>
  <c r="V56" i="29"/>
  <c r="M56" i="29"/>
  <c r="K56" i="29"/>
  <c r="I56" i="29"/>
  <c r="G56" i="29"/>
  <c r="E56" i="29"/>
  <c r="AM54" i="29"/>
  <c r="AE54" i="29"/>
  <c r="AB54" i="29"/>
  <c r="Y54" i="29"/>
  <c r="V54" i="29"/>
  <c r="S54" i="29"/>
  <c r="AM52" i="29"/>
  <c r="AE52" i="29"/>
  <c r="AB52" i="29"/>
  <c r="Y52" i="29"/>
  <c r="V52" i="29"/>
  <c r="S52" i="29"/>
  <c r="AM50" i="29"/>
  <c r="AE50" i="29"/>
  <c r="AB50" i="29"/>
  <c r="Y50" i="29"/>
  <c r="V50" i="29"/>
  <c r="S50" i="29"/>
  <c r="AM48" i="29"/>
  <c r="AE48" i="29"/>
  <c r="AB48" i="29"/>
  <c r="Y48" i="29"/>
  <c r="V48" i="29"/>
  <c r="S48" i="29"/>
  <c r="AM46" i="29"/>
  <c r="AE46" i="29"/>
  <c r="AE56" i="29" s="1"/>
  <c r="AB46" i="29"/>
  <c r="Y46" i="29"/>
  <c r="V46" i="29"/>
  <c r="S46" i="29"/>
  <c r="AM44" i="29"/>
  <c r="AE44" i="29"/>
  <c r="AB44" i="29"/>
  <c r="Y44" i="29"/>
  <c r="V44" i="29"/>
  <c r="S44" i="29"/>
  <c r="AB38" i="29"/>
  <c r="AB36" i="29"/>
  <c r="Y36" i="29"/>
  <c r="V36" i="29"/>
  <c r="S36" i="29"/>
  <c r="M36" i="29"/>
  <c r="AE36" i="29" s="1"/>
  <c r="K36" i="29"/>
  <c r="I36" i="29"/>
  <c r="G36" i="29"/>
  <c r="E36" i="29"/>
  <c r="M34" i="29"/>
  <c r="AE34" i="29" s="1"/>
  <c r="K34" i="29"/>
  <c r="AB34" i="29" s="1"/>
  <c r="I34" i="29"/>
  <c r="Y34" i="29" s="1"/>
  <c r="G34" i="29"/>
  <c r="V34" i="29" s="1"/>
  <c r="E34" i="29"/>
  <c r="S34" i="29" s="1"/>
  <c r="M32" i="29"/>
  <c r="AE32" i="29" s="1"/>
  <c r="K32" i="29"/>
  <c r="AB32" i="29" s="1"/>
  <c r="I32" i="29"/>
  <c r="Y32" i="29" s="1"/>
  <c r="G32" i="29"/>
  <c r="V32" i="29" s="1"/>
  <c r="E32" i="29"/>
  <c r="S32" i="29" s="1"/>
  <c r="AE30" i="29"/>
  <c r="AB30" i="29"/>
  <c r="M30" i="29"/>
  <c r="K30" i="29"/>
  <c r="I30" i="29"/>
  <c r="Y30" i="29" s="1"/>
  <c r="G30" i="29"/>
  <c r="V30" i="29" s="1"/>
  <c r="E30" i="29"/>
  <c r="S30" i="29" s="1"/>
  <c r="AE28" i="29"/>
  <c r="AB28" i="29"/>
  <c r="Y28" i="29"/>
  <c r="V28" i="29"/>
  <c r="M28" i="29"/>
  <c r="K28" i="29"/>
  <c r="I28" i="29"/>
  <c r="G28" i="29"/>
  <c r="E28" i="29"/>
  <c r="S28" i="29" s="1"/>
  <c r="AE26" i="29"/>
  <c r="AE38" i="29" s="1"/>
  <c r="AB26" i="29"/>
  <c r="Y26" i="29"/>
  <c r="V26" i="29"/>
  <c r="V38" i="29" s="1"/>
  <c r="S26" i="29"/>
  <c r="S38" i="29" s="1"/>
  <c r="M26" i="29"/>
  <c r="M38" i="29" s="1"/>
  <c r="K26" i="29"/>
  <c r="K38" i="29" s="1"/>
  <c r="I26" i="29"/>
  <c r="G26" i="29"/>
  <c r="E26" i="29"/>
  <c r="V168" i="28"/>
  <c r="S168" i="28"/>
  <c r="Q168" i="28"/>
  <c r="O168" i="28"/>
  <c r="U168" i="28" s="1"/>
  <c r="N168" i="28"/>
  <c r="M168" i="28"/>
  <c r="W168" i="28" s="1"/>
  <c r="L168" i="28"/>
  <c r="G168" i="28"/>
  <c r="V167" i="28"/>
  <c r="S167" i="28"/>
  <c r="Q167" i="28"/>
  <c r="O167" i="28"/>
  <c r="U167" i="28" s="1"/>
  <c r="N167" i="28"/>
  <c r="M167" i="28"/>
  <c r="W167" i="28" s="1"/>
  <c r="L167" i="28"/>
  <c r="G167" i="28"/>
  <c r="V166" i="28"/>
  <c r="O166" i="28"/>
  <c r="U166" i="28" s="1"/>
  <c r="N166" i="28"/>
  <c r="M166" i="28"/>
  <c r="L166" i="28"/>
  <c r="G166" i="28"/>
  <c r="V165" i="28"/>
  <c r="O165" i="28"/>
  <c r="U165" i="28" s="1"/>
  <c r="N165" i="28"/>
  <c r="M165" i="28"/>
  <c r="L165" i="28"/>
  <c r="G165" i="28"/>
  <c r="V164" i="28"/>
  <c r="O164" i="28"/>
  <c r="U164" i="28" s="1"/>
  <c r="N164" i="28"/>
  <c r="M164" i="28"/>
  <c r="L164" i="28"/>
  <c r="G164" i="28"/>
  <c r="AC163" i="28"/>
  <c r="W163" i="28"/>
  <c r="V163" i="28"/>
  <c r="S163" i="28"/>
  <c r="Q163" i="28"/>
  <c r="O163" i="28"/>
  <c r="U163" i="28" s="1"/>
  <c r="N163" i="28"/>
  <c r="M163" i="28"/>
  <c r="L163" i="28"/>
  <c r="G163" i="28"/>
  <c r="AC162" i="28"/>
  <c r="W162" i="28"/>
  <c r="V162" i="28"/>
  <c r="S162" i="28"/>
  <c r="Q162" i="28"/>
  <c r="O162" i="28"/>
  <c r="U162" i="28" s="1"/>
  <c r="N162" i="28"/>
  <c r="M162" i="28"/>
  <c r="L162" i="28"/>
  <c r="G162" i="28"/>
  <c r="W161" i="28"/>
  <c r="V161" i="28"/>
  <c r="S161" i="28"/>
  <c r="Q161" i="28"/>
  <c r="O161" i="28"/>
  <c r="U161" i="28" s="1"/>
  <c r="N161" i="28"/>
  <c r="M161" i="28"/>
  <c r="L161" i="28"/>
  <c r="G161" i="28"/>
  <c r="W160" i="28"/>
  <c r="V160" i="28"/>
  <c r="S160" i="28"/>
  <c r="Q160" i="28"/>
  <c r="O160" i="28"/>
  <c r="U160" i="28" s="1"/>
  <c r="N160" i="28"/>
  <c r="M160" i="28"/>
  <c r="L160" i="28"/>
  <c r="G160" i="28"/>
  <c r="W159" i="28"/>
  <c r="V159" i="28"/>
  <c r="S159" i="28"/>
  <c r="Q159" i="28"/>
  <c r="O159" i="28"/>
  <c r="U159" i="28" s="1"/>
  <c r="N159" i="28"/>
  <c r="M159" i="28"/>
  <c r="L159" i="28"/>
  <c r="G159" i="28"/>
  <c r="W158" i="28"/>
  <c r="V158" i="28"/>
  <c r="S158" i="28"/>
  <c r="Q158" i="28"/>
  <c r="O158" i="28"/>
  <c r="U158" i="28" s="1"/>
  <c r="N158" i="28"/>
  <c r="M158" i="28"/>
  <c r="L158" i="28"/>
  <c r="G158" i="28"/>
  <c r="O130" i="28"/>
  <c r="N130" i="28"/>
  <c r="N129" i="28"/>
  <c r="O129" i="28" s="1"/>
  <c r="N128" i="28"/>
  <c r="O128" i="28" s="1"/>
  <c r="P128" i="28" s="1"/>
  <c r="N127" i="28"/>
  <c r="O127" i="28" s="1"/>
  <c r="N126" i="28"/>
  <c r="O126" i="28" s="1"/>
  <c r="N125" i="28"/>
  <c r="O125" i="28" s="1"/>
  <c r="N124" i="28"/>
  <c r="O124" i="28" s="1"/>
  <c r="O123" i="28"/>
  <c r="N123" i="28"/>
  <c r="N122" i="28"/>
  <c r="O122" i="28" s="1"/>
  <c r="N121" i="28"/>
  <c r="O121" i="28" s="1"/>
  <c r="N120" i="28"/>
  <c r="O120" i="28" s="1"/>
  <c r="N117" i="28"/>
  <c r="O117" i="28" s="1"/>
  <c r="O115" i="28"/>
  <c r="N115" i="28"/>
  <c r="E115" i="28"/>
  <c r="N114" i="28"/>
  <c r="E114" i="28"/>
  <c r="O114" i="28" s="1"/>
  <c r="N113" i="28"/>
  <c r="E113" i="28"/>
  <c r="O113" i="28" s="1"/>
  <c r="N112" i="28"/>
  <c r="E112" i="28"/>
  <c r="O112" i="28" s="1"/>
  <c r="N111" i="28"/>
  <c r="E111" i="28"/>
  <c r="O111" i="28" s="1"/>
  <c r="O110" i="28"/>
  <c r="N110" i="28"/>
  <c r="O109" i="28"/>
  <c r="N109" i="28"/>
  <c r="O108" i="28"/>
  <c r="N108" i="28"/>
  <c r="N107" i="28"/>
  <c r="O107" i="28" s="1"/>
  <c r="N106" i="28"/>
  <c r="O106" i="28" s="1"/>
  <c r="O105" i="28"/>
  <c r="O104" i="28"/>
  <c r="O103" i="28"/>
  <c r="O102" i="28"/>
  <c r="N100" i="28"/>
  <c r="O100" i="28" s="1"/>
  <c r="N99" i="28"/>
  <c r="O99" i="28" s="1"/>
  <c r="N98" i="28"/>
  <c r="O98" i="28" s="1"/>
  <c r="N97" i="28"/>
  <c r="O97" i="28" s="1"/>
  <c r="N96" i="28"/>
  <c r="O96" i="28" s="1"/>
  <c r="N92" i="28"/>
  <c r="O92" i="28" s="1"/>
  <c r="G92" i="28"/>
  <c r="O91" i="28"/>
  <c r="N91" i="28"/>
  <c r="N90" i="28"/>
  <c r="O90" i="28" s="1"/>
  <c r="N89" i="28"/>
  <c r="O89" i="28" s="1"/>
  <c r="N88" i="28"/>
  <c r="O88" i="28" s="1"/>
  <c r="N87" i="28"/>
  <c r="O87" i="28" s="1"/>
  <c r="O86" i="28"/>
  <c r="N86" i="28"/>
  <c r="N79" i="28"/>
  <c r="O79" i="28" s="1"/>
  <c r="O78" i="28"/>
  <c r="N76" i="28"/>
  <c r="O76" i="28" s="1"/>
  <c r="O74" i="28"/>
  <c r="O73" i="28"/>
  <c r="N73" i="28"/>
  <c r="O72" i="28"/>
  <c r="N72" i="28"/>
  <c r="N69" i="28"/>
  <c r="O69" i="28" s="1"/>
  <c r="N67" i="28"/>
  <c r="O67" i="28" s="1"/>
  <c r="O64" i="28"/>
  <c r="N64" i="28"/>
  <c r="N63" i="28"/>
  <c r="O63" i="28" s="1"/>
  <c r="R46" i="28"/>
  <c r="L46" i="28"/>
  <c r="L45" i="28"/>
  <c r="R45" i="28" s="1"/>
  <c r="L44" i="28"/>
  <c r="L43" i="28"/>
  <c r="L42" i="28"/>
  <c r="L41" i="28"/>
  <c r="L40" i="28" s="1"/>
  <c r="L39" i="28"/>
  <c r="L38" i="28"/>
  <c r="L37" i="28"/>
  <c r="L32" i="28"/>
  <c r="L31" i="28"/>
  <c r="L30" i="28"/>
  <c r="L29" i="28"/>
  <c r="L28" i="28"/>
  <c r="L33" i="28" s="1"/>
  <c r="Q24" i="28"/>
  <c r="R7" i="28"/>
  <c r="R6" i="28"/>
  <c r="B4" i="28"/>
  <c r="W166" i="28" l="1"/>
  <c r="S166" i="28"/>
  <c r="Q166" i="28"/>
  <c r="W165" i="28"/>
  <c r="S165" i="28"/>
  <c r="Q165" i="28"/>
  <c r="Y38" i="29"/>
  <c r="W164" i="28"/>
  <c r="S164" i="28"/>
  <c r="Q164" i="28"/>
  <c r="E38" i="29"/>
  <c r="G38" i="29"/>
  <c r="I38" i="29"/>
  <c r="S56" i="29"/>
  <c r="L36" i="28"/>
  <c r="L47" i="28" s="1"/>
</calcChain>
</file>

<file path=xl/sharedStrings.xml><?xml version="1.0" encoding="utf-8"?>
<sst xmlns="http://schemas.openxmlformats.org/spreadsheetml/2006/main" count="986" uniqueCount="485">
  <si>
    <t>長　殿</t>
    <rPh sb="0" eb="1">
      <t>チョウ</t>
    </rPh>
    <rPh sb="2" eb="3">
      <t>ドノ</t>
    </rPh>
    <phoneticPr fontId="4"/>
  </si>
  <si>
    <t>（別添）</t>
    <rPh sb="1" eb="3">
      <t>ベッテン</t>
    </rPh>
    <phoneticPr fontId="4"/>
  </si>
  <si>
    <t>多面的機能支払交付金に係る実施状況報告書</t>
  </si>
  <si>
    <t>組織名称</t>
    <rPh sb="0" eb="2">
      <t>ソシキ</t>
    </rPh>
    <rPh sb="2" eb="4">
      <t>メイショウ</t>
    </rPh>
    <phoneticPr fontId="4"/>
  </si>
  <si>
    <t>収入の部</t>
    <rPh sb="0" eb="2">
      <t>シュウニュウ</t>
    </rPh>
    <rPh sb="3" eb="4">
      <t>ブ</t>
    </rPh>
    <phoneticPr fontId="4"/>
  </si>
  <si>
    <t>項　　目</t>
    <rPh sb="0" eb="1">
      <t>コウ</t>
    </rPh>
    <rPh sb="3" eb="4">
      <t>メ</t>
    </rPh>
    <phoneticPr fontId="4"/>
  </si>
  <si>
    <t>金額</t>
    <rPh sb="0" eb="1">
      <t>キン</t>
    </rPh>
    <rPh sb="1" eb="2">
      <t>ガク</t>
    </rPh>
    <phoneticPr fontId="4"/>
  </si>
  <si>
    <t>備　考</t>
    <rPh sb="0" eb="1">
      <t>ソナエ</t>
    </rPh>
    <rPh sb="2" eb="3">
      <t>コウ</t>
    </rPh>
    <phoneticPr fontId="4"/>
  </si>
  <si>
    <t>１．</t>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</si>
  <si>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</si>
  <si>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２．</t>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</si>
  <si>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</si>
  <si>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３．</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</si>
  <si>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</si>
  <si>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４．</t>
    <phoneticPr fontId="4"/>
  </si>
  <si>
    <t>資源向上（長寿命化）交付金</t>
    <rPh sb="0" eb="2">
      <t>シゲン</t>
    </rPh>
    <rPh sb="2" eb="4">
      <t>コウジョウ</t>
    </rPh>
    <rPh sb="5" eb="9">
      <t>チョウジュミョウカ</t>
    </rPh>
    <rPh sb="10" eb="13">
      <t>コウフキン</t>
    </rPh>
    <phoneticPr fontId="4"/>
  </si>
  <si>
    <t>５．</t>
    <phoneticPr fontId="4"/>
  </si>
  <si>
    <t>利子等</t>
    <rPh sb="0" eb="2">
      <t>リシ</t>
    </rPh>
    <rPh sb="2" eb="3">
      <t>トウ</t>
    </rPh>
    <phoneticPr fontId="4"/>
  </si>
  <si>
    <t>　合　　　計</t>
    <rPh sb="1" eb="2">
      <t>ゴウ</t>
    </rPh>
    <rPh sb="5" eb="6">
      <t>ケイ</t>
    </rPh>
    <phoneticPr fontId="4"/>
  </si>
  <si>
    <t>支出の部</t>
    <rPh sb="0" eb="2">
      <t>シシュツ</t>
    </rPh>
    <rPh sb="3" eb="4">
      <t>ブ</t>
    </rPh>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</si>
  <si>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</si>
  <si>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日当</t>
    <rPh sb="0" eb="2">
      <t>ニットウ</t>
    </rPh>
    <phoneticPr fontId="4"/>
  </si>
  <si>
    <t>外注費</t>
    <rPh sb="0" eb="3">
      <t>ガイチュウヒ</t>
    </rPh>
    <phoneticPr fontId="4"/>
  </si>
  <si>
    <t>その他</t>
    <rPh sb="2" eb="3">
      <t>ホカ</t>
    </rPh>
    <phoneticPr fontId="4"/>
  </si>
  <si>
    <t>支出総額（資源向上（長寿命化））</t>
    <rPh sb="0" eb="2">
      <t>シシュツ</t>
    </rPh>
    <rPh sb="2" eb="4">
      <t>ソウガク</t>
    </rPh>
    <rPh sb="5" eb="7">
      <t>シゲン</t>
    </rPh>
    <rPh sb="7" eb="9">
      <t>コウジョウ</t>
    </rPh>
    <rPh sb="10" eb="14">
      <t>チョウジュミョウカ</t>
    </rPh>
    <phoneticPr fontId="4"/>
  </si>
  <si>
    <t>返還</t>
    <rPh sb="0" eb="2">
      <t>ヘンカン</t>
    </rPh>
    <phoneticPr fontId="4"/>
  </si>
  <si>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</si>
  <si>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</si>
  <si>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</si>
  <si>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</si>
  <si>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</si>
  <si>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開催日</t>
    <rPh sb="0" eb="3">
      <t>カイサイビ</t>
    </rPh>
    <phoneticPr fontId="4"/>
  </si>
  <si>
    <t>２．組織の広域化・体制強化の状況</t>
    <rPh sb="2" eb="4">
      <t>ソシキ</t>
    </rPh>
    <rPh sb="5" eb="8">
      <t>コウイキカ</t>
    </rPh>
    <rPh sb="9" eb="11">
      <t>タイセイ</t>
    </rPh>
    <rPh sb="11" eb="13">
      <t>キョウカ</t>
    </rPh>
    <rPh sb="14" eb="16">
      <t>ジョウキョウ</t>
    </rPh>
    <phoneticPr fontId="4"/>
  </si>
  <si>
    <t>２．組織の広域化・体制強化の計画</t>
    <rPh sb="2" eb="4">
      <t>ソシキ</t>
    </rPh>
    <rPh sb="5" eb="8">
      <t>コウイキカ</t>
    </rPh>
    <rPh sb="9" eb="11">
      <t>タイセイ</t>
    </rPh>
    <rPh sb="11" eb="13">
      <t>キョウカ</t>
    </rPh>
    <rPh sb="14" eb="16">
      <t>ケイカク</t>
    </rPh>
    <phoneticPr fontId="4"/>
  </si>
  <si>
    <t>下記にあてはまる場合は○を記入してください。</t>
    <rPh sb="0" eb="2">
      <t>カキ</t>
    </rPh>
    <rPh sb="8" eb="10">
      <t>バアイ</t>
    </rPh>
    <rPh sb="13" eb="15">
      <t>キニュウ</t>
    </rPh>
    <phoneticPr fontId="4"/>
  </si>
  <si>
    <t>広域活動組織</t>
    <rPh sb="0" eb="2">
      <t>コウイキ</t>
    </rPh>
    <rPh sb="2" eb="4">
      <t>カツドウ</t>
    </rPh>
    <rPh sb="4" eb="6">
      <t>ソシキ</t>
    </rPh>
    <phoneticPr fontId="4"/>
  </si>
  <si>
    <t>特定非営利活動法人</t>
    <rPh sb="0" eb="2">
      <t>トクテイ</t>
    </rPh>
    <rPh sb="2" eb="5">
      <t>ヒエイリ</t>
    </rPh>
    <rPh sb="5" eb="7">
      <t>カツドウ</t>
    </rPh>
    <rPh sb="7" eb="9">
      <t>ホウジン</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</si>
  <si>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</si>
  <si>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</si>
  <si>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（１）農地維持支払</t>
    <rPh sb="3" eb="5">
      <t>ノウチ</t>
    </rPh>
    <rPh sb="5" eb="7">
      <t>イジ</t>
    </rPh>
    <rPh sb="7" eb="9">
      <t>シハライ</t>
    </rPh>
    <phoneticPr fontId="4"/>
  </si>
  <si>
    <t>農地維持支払交付金の交付を受けずに活動を実施した場合も記入してください。</t>
    <rPh sb="17" eb="19">
      <t>カツドウ</t>
    </rPh>
    <phoneticPr fontId="4"/>
  </si>
  <si>
    <t>活動項目</t>
    <rPh sb="0" eb="2">
      <t>カツドウ</t>
    </rPh>
    <rPh sb="2" eb="4">
      <t>コウモク</t>
    </rPh>
    <phoneticPr fontId="4"/>
  </si>
  <si>
    <t>取組</t>
    <rPh sb="0" eb="2">
      <t>トリクミ</t>
    </rPh>
    <phoneticPr fontId="4"/>
  </si>
  <si>
    <t>計画</t>
    <rPh sb="0" eb="2">
      <t>ケイカク</t>
    </rPh>
    <phoneticPr fontId="4"/>
  </si>
  <si>
    <t>実施</t>
    <rPh sb="0" eb="2">
      <t>ジッシ</t>
    </rPh>
    <phoneticPr fontId="4"/>
  </si>
  <si>
    <t>備考</t>
    <rPh sb="0" eb="2">
      <t>ビコウ</t>
    </rPh>
    <phoneticPr fontId="4"/>
  </si>
  <si>
    <t>地域資源の基礎的な保全活動</t>
    <rPh sb="0" eb="2">
      <t>チイキ</t>
    </rPh>
    <rPh sb="2" eb="4">
      <t>シゲン</t>
    </rPh>
    <rPh sb="5" eb="8">
      <t>キソテキ</t>
    </rPh>
    <rPh sb="9" eb="11">
      <t>ホゼン</t>
    </rPh>
    <rPh sb="11" eb="13">
      <t>カツドウ</t>
    </rPh>
    <phoneticPr fontId="4"/>
  </si>
  <si>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</si>
  <si>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</si>
  <si>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</si>
  <si>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</si>
  <si>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</si>
  <si>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</si>
  <si>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</si>
  <si>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遊休農地解消面積</t>
    <rPh sb="0" eb="2">
      <t>ユウキュウ</t>
    </rPh>
    <rPh sb="2" eb="4">
      <t>ノウチ</t>
    </rPh>
    <rPh sb="4" eb="6">
      <t>カイショウ</t>
    </rPh>
    <rPh sb="6" eb="8">
      <t>メンセキ</t>
    </rPh>
    <phoneticPr fontId="4"/>
  </si>
  <si>
    <t>５　畦畔・法面・防風林の草刈り</t>
    <rPh sb="2" eb="4">
      <t>ケイハン</t>
    </rPh>
    <rPh sb="5" eb="7">
      <t>ノリメン</t>
    </rPh>
    <rPh sb="8" eb="11">
      <t>ボウフウリン</t>
    </rPh>
    <rPh sb="12" eb="14">
      <t>クサカ</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</si>
  <si>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</si>
  <si>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水路</t>
    <rPh sb="0" eb="2">
      <t>スイロ</t>
    </rPh>
    <phoneticPr fontId="4"/>
  </si>
  <si>
    <t>７　水路の草刈り</t>
    <rPh sb="2" eb="4">
      <t>スイロ</t>
    </rPh>
    <rPh sb="5" eb="7">
      <t>クサカ</t>
    </rPh>
    <phoneticPr fontId="4"/>
  </si>
  <si>
    <t>８　水路の泥上げ</t>
    <rPh sb="2" eb="4">
      <t>スイロ</t>
    </rPh>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</si>
  <si>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</si>
  <si>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農道</t>
    <rPh sb="0" eb="2">
      <t>ノウドウ</t>
    </rPh>
    <phoneticPr fontId="4"/>
  </si>
  <si>
    <t>10　農道の草刈り</t>
    <rPh sb="3" eb="5">
      <t>ノウドウ</t>
    </rPh>
    <rPh sb="6" eb="8">
      <t>クサカ</t>
    </rPh>
    <phoneticPr fontId="4"/>
  </si>
  <si>
    <t>11　農道側溝の泥上げ</t>
    <rPh sb="3" eb="5">
      <t>ノウドウ</t>
    </rPh>
    <rPh sb="5" eb="7">
      <t>ソッコウ</t>
    </rPh>
    <rPh sb="8" eb="9">
      <t>ドロ</t>
    </rPh>
    <rPh sb="9" eb="10">
      <t>ア</t>
    </rPh>
    <phoneticPr fontId="4"/>
  </si>
  <si>
    <t>12　路面の維持</t>
    <rPh sb="3" eb="5">
      <t>ロメン</t>
    </rPh>
    <rPh sb="6" eb="8">
      <t>イジ</t>
    </rPh>
    <phoneticPr fontId="4"/>
  </si>
  <si>
    <t>ため池</t>
    <rPh sb="2" eb="3">
      <t>イケ</t>
    </rPh>
    <phoneticPr fontId="4"/>
  </si>
  <si>
    <t>13　ため池の草刈り</t>
    <rPh sb="5" eb="6">
      <t>イケ</t>
    </rPh>
    <rPh sb="7" eb="9">
      <t>クサカ</t>
    </rPh>
    <phoneticPr fontId="4"/>
  </si>
  <si>
    <t>14　ため池の泥上げ</t>
    <rPh sb="5" eb="6">
      <t>イケ</t>
    </rPh>
    <rPh sb="7" eb="8">
      <t>ドロ</t>
    </rPh>
    <rPh sb="8" eb="9">
      <t>ア</t>
    </rPh>
    <phoneticPr fontId="4"/>
  </si>
  <si>
    <t>15　ため池附帯施設の保守管理</t>
    <rPh sb="5" eb="6">
      <t>イケ</t>
    </rPh>
    <rPh sb="6" eb="8">
      <t>フタイ</t>
    </rPh>
    <rPh sb="8" eb="10">
      <t>シセツ</t>
    </rPh>
    <rPh sb="11" eb="13">
      <t>ホシュ</t>
    </rPh>
    <rPh sb="13" eb="15">
      <t>カンリ</t>
    </rPh>
    <phoneticPr fontId="4"/>
  </si>
  <si>
    <t>共通</t>
    <rPh sb="0" eb="2">
      <t>キョウツウ</t>
    </rPh>
    <phoneticPr fontId="4"/>
  </si>
  <si>
    <t>16　異常気象時の対応</t>
    <rPh sb="3" eb="5">
      <t>イジョウ</t>
    </rPh>
    <rPh sb="5" eb="7">
      <t>キショウ</t>
    </rPh>
    <rPh sb="7" eb="8">
      <t>ジ</t>
    </rPh>
    <rPh sb="9" eb="11">
      <t>タイオウ</t>
    </rPh>
    <phoneticPr fontId="4"/>
  </si>
  <si>
    <t>実施日</t>
    <rPh sb="0" eb="3">
      <t>ジッシビ</t>
    </rPh>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</si>
  <si>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</si>
  <si>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17　農業者の検討会の開催</t>
    <phoneticPr fontId="4"/>
  </si>
  <si>
    <t>18　農業者に対する意向調査、現地調査</t>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</si>
  <si>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</si>
  <si>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</si>
  <si>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</si>
  <si>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</si>
  <si>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23　その他</t>
    <phoneticPr fontId="4"/>
  </si>
  <si>
    <t>（２）資源向上支払（共同）</t>
    <rPh sb="3" eb="5">
      <t>シゲン</t>
    </rPh>
    <rPh sb="5" eb="7">
      <t>コウジョウ</t>
    </rPh>
    <rPh sb="7" eb="9">
      <t>シハライ</t>
    </rPh>
    <rPh sb="10" eb="12">
      <t>キョウドウ</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</si>
  <si>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</si>
  <si>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</si>
  <si>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</si>
  <si>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3" eb="6">
      <t>ノウヨウチ</t>
    </rPh>
    <rPh sb="7" eb="9">
      <t>キノウ</t>
    </rPh>
    <rPh sb="9" eb="11">
      <t>シンダン</t>
    </rPh>
    <phoneticPr fontId="4"/>
  </si>
  <si>
    <t>25　水路の機能診断</t>
    <rPh sb="3" eb="5">
      <t>スイロ</t>
    </rPh>
    <rPh sb="6" eb="8">
      <t>キノウ</t>
    </rPh>
    <rPh sb="8" eb="10">
      <t>シンダン</t>
    </rPh>
    <phoneticPr fontId="4"/>
  </si>
  <si>
    <t>26　農道の機能診断</t>
    <rPh sb="3" eb="5">
      <t>ノウドウ</t>
    </rPh>
    <rPh sb="6" eb="8">
      <t>キノウ</t>
    </rPh>
    <rPh sb="8" eb="10">
      <t>シンダン</t>
    </rPh>
    <phoneticPr fontId="4"/>
  </si>
  <si>
    <t>27　ため池の機能診断</t>
    <rPh sb="5" eb="6">
      <t>イケ</t>
    </rPh>
    <rPh sb="7" eb="9">
      <t>キノウ</t>
    </rPh>
    <rPh sb="9" eb="11">
      <t>シンダン</t>
    </rPh>
    <phoneticPr fontId="4"/>
  </si>
  <si>
    <t>28　年度活動計画の策定</t>
    <rPh sb="3" eb="5">
      <t>ネンド</t>
    </rPh>
    <rPh sb="5" eb="7">
      <t>カツドウ</t>
    </rPh>
    <rPh sb="7" eb="9">
      <t>ケイカク</t>
    </rPh>
    <rPh sb="10" eb="12">
      <t>サクテイ</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</si>
  <si>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</si>
  <si>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30　農用地の軽微な補修等</t>
    <rPh sb="3" eb="6">
      <t>ノウヨウチ</t>
    </rPh>
    <rPh sb="7" eb="9">
      <t>ケイビ</t>
    </rPh>
    <rPh sb="10" eb="12">
      <t>ホシュウ</t>
    </rPh>
    <rPh sb="12" eb="13">
      <t>トウ</t>
    </rPh>
    <phoneticPr fontId="4"/>
  </si>
  <si>
    <t>31　水路の軽微な補修等</t>
    <rPh sb="3" eb="5">
      <t>スイロ</t>
    </rPh>
    <rPh sb="6" eb="8">
      <t>ケイビ</t>
    </rPh>
    <rPh sb="9" eb="11">
      <t>ホシュウ</t>
    </rPh>
    <rPh sb="11" eb="12">
      <t>トウ</t>
    </rPh>
    <phoneticPr fontId="4"/>
  </si>
  <si>
    <t>32　農道の軽微な補修等</t>
    <rPh sb="3" eb="5">
      <t>ノウドウ</t>
    </rPh>
    <rPh sb="6" eb="8">
      <t>ケイビ</t>
    </rPh>
    <rPh sb="9" eb="11">
      <t>ホシュウ</t>
    </rPh>
    <rPh sb="11" eb="12">
      <t>トウ</t>
    </rPh>
    <phoneticPr fontId="4"/>
  </si>
  <si>
    <t>33　ため池の軽微な補修等</t>
    <rPh sb="5" eb="6">
      <t>イケ</t>
    </rPh>
    <rPh sb="7" eb="9">
      <t>ケイビ</t>
    </rPh>
    <rPh sb="10" eb="12">
      <t>ホシュウ</t>
    </rPh>
    <rPh sb="12" eb="13">
      <t>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</si>
  <si>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</si>
  <si>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</si>
  <si>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</si>
  <si>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</si>
  <si>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</si>
  <si>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</si>
  <si>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</si>
  <si>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</si>
  <si>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</si>
  <si>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啓発・普及</t>
    <rPh sb="0" eb="2">
      <t>ケイハツ</t>
    </rPh>
    <rPh sb="3" eb="5">
      <t>フキュウ</t>
    </rPh>
    <phoneticPr fontId="4"/>
  </si>
  <si>
    <t>51　啓発・普及活動</t>
    <phoneticPr fontId="4"/>
  </si>
  <si>
    <t>多面的機能の増進を図る活動</t>
    <rPh sb="0" eb="3">
      <t>タメンテキ</t>
    </rPh>
    <rPh sb="3" eb="5">
      <t>キノウ</t>
    </rPh>
    <rPh sb="6" eb="8">
      <t>ゾウシン</t>
    </rPh>
    <rPh sb="9" eb="10">
      <t>ハカ</t>
    </rPh>
    <rPh sb="11" eb="13">
      <t>カツドウ</t>
    </rPh>
    <phoneticPr fontId="4"/>
  </si>
  <si>
    <t>52　遊休農地の有効活用</t>
    <rPh sb="3" eb="5">
      <t>ユウキュウ</t>
    </rPh>
    <rPh sb="5" eb="7">
      <t>ノウチ</t>
    </rPh>
    <rPh sb="8" eb="10">
      <t>ユウコウ</t>
    </rPh>
    <rPh sb="10" eb="12">
      <t>カツヨウ</t>
    </rPh>
    <phoneticPr fontId="4"/>
  </si>
  <si>
    <t>54　地域住民による直営施工</t>
    <rPh sb="3" eb="5">
      <t>チイキ</t>
    </rPh>
    <rPh sb="5" eb="7">
      <t>ジュウミン</t>
    </rPh>
    <rPh sb="10" eb="12">
      <t>チョクエイ</t>
    </rPh>
    <rPh sb="12" eb="14">
      <t>セコウ</t>
    </rPh>
    <phoneticPr fontId="4"/>
  </si>
  <si>
    <t>55　防災・減災力の強化</t>
    <rPh sb="3" eb="5">
      <t>ボウサイ</t>
    </rPh>
    <rPh sb="6" eb="8">
      <t>ゲンサイ</t>
    </rPh>
    <rPh sb="8" eb="9">
      <t>リョク</t>
    </rPh>
    <rPh sb="10" eb="12">
      <t>キョウカ</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</si>
  <si>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</si>
  <si>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</si>
  <si>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59　都道府県、市町村が特に認める活動</t>
    <rPh sb="3" eb="7">
      <t>トドウフケン</t>
    </rPh>
    <rPh sb="8" eb="11">
      <t>シチョウソン</t>
    </rPh>
    <rPh sb="12" eb="13">
      <t>トク</t>
    </rPh>
    <rPh sb="14" eb="15">
      <t>ミト</t>
    </rPh>
    <rPh sb="17" eb="19">
      <t>カツドウ</t>
    </rPh>
    <phoneticPr fontId="4"/>
  </si>
  <si>
    <t>加算措置</t>
    <rPh sb="0" eb="2">
      <t>カサン</t>
    </rPh>
    <rPh sb="2" eb="4">
      <t>ソチ</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</si>
  <si>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</si>
  <si>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農村協働力の深化に向けた活動への支援</t>
    <rPh sb="12" eb="14">
      <t>カツドウ</t>
    </rPh>
    <phoneticPr fontId="4"/>
  </si>
  <si>
    <t>（３）資源向上支払（長寿命化）</t>
    <rPh sb="3" eb="5">
      <t>シゲン</t>
    </rPh>
    <rPh sb="5" eb="7">
      <t>コウジョウ</t>
    </rPh>
    <rPh sb="7" eb="9">
      <t>シハライ</t>
    </rPh>
    <rPh sb="10" eb="14">
      <t>チョウジュミョウカ</t>
    </rPh>
    <phoneticPr fontId="4"/>
  </si>
  <si>
    <t>実績</t>
    <rPh sb="0" eb="2">
      <t>ジッセキ</t>
    </rPh>
    <phoneticPr fontId="4"/>
  </si>
  <si>
    <t>施設区分</t>
    <rPh sb="0" eb="2">
      <t>シセツ</t>
    </rPh>
    <rPh sb="2" eb="4">
      <t>クブン</t>
    </rPh>
    <phoneticPr fontId="4"/>
  </si>
  <si>
    <t>内容</t>
    <rPh sb="0" eb="2">
      <t>ナイヨウ</t>
    </rPh>
    <phoneticPr fontId="4"/>
  </si>
  <si>
    <t>延べ数量</t>
    <rPh sb="0" eb="1">
      <t>ノ</t>
    </rPh>
    <rPh sb="2" eb="4">
      <t>スウリョウ</t>
    </rPh>
    <phoneticPr fontId="4"/>
  </si>
  <si>
    <t>完成数量（km,箇所）</t>
    <rPh sb="0" eb="2">
      <t>カンセイ</t>
    </rPh>
    <rPh sb="2" eb="4">
      <t>スウリョウ</t>
    </rPh>
    <rPh sb="8" eb="10">
      <t>カショ</t>
    </rPh>
    <phoneticPr fontId="4"/>
  </si>
  <si>
    <t>調査・
設計等
のみ</t>
    <rPh sb="0" eb="2">
      <t>チョウサ</t>
    </rPh>
    <rPh sb="4" eb="6">
      <t>セッケイ</t>
    </rPh>
    <rPh sb="6" eb="7">
      <t>トウ</t>
    </rPh>
    <phoneticPr fontId="4"/>
  </si>
  <si>
    <t>（km,箇所）</t>
    <rPh sb="4" eb="6">
      <t>カショ</t>
    </rPh>
    <phoneticPr fontId="4"/>
  </si>
  <si>
    <t>前年度まで</t>
    <rPh sb="0" eb="3">
      <t>ゼンネンド</t>
    </rPh>
    <phoneticPr fontId="4"/>
  </si>
  <si>
    <t>本年度</t>
    <rPh sb="0" eb="3">
      <t>ホンネンド</t>
    </rPh>
    <phoneticPr fontId="4"/>
  </si>
  <si>
    <t>合計</t>
    <rPh sb="0" eb="2">
      <t>ゴウケイ</t>
    </rPh>
    <phoneticPr fontId="4"/>
  </si>
  <si>
    <t>農地中間管理機構の借り受け</t>
    <rPh sb="0" eb="2">
      <t>ノウチ</t>
    </rPh>
    <rPh sb="2" eb="4">
      <t>チュウカン</t>
    </rPh>
    <rPh sb="4" eb="6">
      <t>カンリ</t>
    </rPh>
    <rPh sb="6" eb="8">
      <t>キコウ</t>
    </rPh>
    <rPh sb="9" eb="10">
      <t>カ</t>
    </rPh>
    <rPh sb="11" eb="12">
      <t>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</si>
  <si>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</si>
  <si>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</si>
  <si>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</si>
  <si>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</si>
  <si>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</si>
  <si>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</si>
  <si>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</si>
  <si>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</si>
  <si>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</si>
  <si>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</si>
  <si>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</si>
  <si>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</si>
  <si>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</si>
  <si>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</si>
  <si>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</si>
  <si>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</si>
  <si>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</si>
  <si>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</si>
  <si>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</si>
  <si>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</si>
  <si>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</si>
  <si>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</si>
  <si>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</si>
  <si>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</si>
  <si>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</si>
  <si>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</si>
  <si>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</si>
  <si>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</si>
  <si>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</si>
  <si>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</si>
  <si>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</si>
  <si>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</si>
  <si>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</si>
  <si>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</si>
  <si>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</si>
  <si>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</si>
  <si>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</si>
  <si>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</si>
  <si>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</si>
  <si>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</si>
  <si>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</si>
  <si>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</si>
  <si>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</si>
  <si>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</si>
  <si>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</si>
  <si>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</si>
  <si>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</si>
  <si>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</si>
  <si>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</si>
  <si>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</si>
  <si>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</si>
  <si>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</si>
  <si>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</si>
  <si>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</si>
  <si>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</si>
  <si>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</si>
  <si>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</si>
  <si>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</si>
  <si>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</si>
  <si>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</si>
  <si>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</si>
  <si>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水環境の回復</t>
    <rPh sb="0" eb="3">
      <t>ミズカンキョウ</t>
    </rPh>
    <rPh sb="4" eb="6">
      <t>カイフク</t>
    </rPh>
    <phoneticPr fontId="2"/>
  </si>
  <si>
    <t>７.女性会</t>
    <rPh sb="2" eb="5">
      <t>ジョセイカイ</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</si>
  <si>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</si>
  <si>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</si>
  <si>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</si>
  <si>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</si>
  <si>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</si>
  <si>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</si>
  <si>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</si>
  <si>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</si>
  <si>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</si>
  <si>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</si>
  <si>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</si>
  <si>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</si>
  <si>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</si>
  <si>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</si>
  <si>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</si>
  <si>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</si>
  <si>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</si>
  <si>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</si>
  <si>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</si>
  <si>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</si>
  <si>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</si>
  <si>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</si>
  <si>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</si>
  <si>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</si>
  <si>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</si>
  <si>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</si>
  <si>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14 ため池の泥上げ</t>
  </si>
  <si>
    <t>15 ため池附帯施設の保守管理</t>
  </si>
  <si>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</si>
  <si>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</si>
  <si>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</si>
  <si>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</si>
  <si>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</si>
  <si>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</si>
  <si>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</si>
  <si>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</si>
  <si>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</si>
  <si>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</si>
  <si>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</si>
  <si>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</si>
  <si>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</si>
  <si>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</si>
  <si>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</si>
  <si>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</si>
  <si>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</si>
  <si>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</si>
  <si>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28 年度活動計画の策定</t>
  </si>
  <si>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</si>
  <si>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</si>
  <si>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</si>
  <si>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</si>
  <si>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</si>
  <si>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</si>
  <si>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</si>
  <si>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</si>
  <si>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</si>
  <si>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</si>
  <si>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</si>
  <si>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</si>
  <si>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</si>
  <si>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</si>
  <si>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</si>
  <si>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</si>
  <si>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</si>
  <si>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</si>
  <si>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</si>
  <si>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</si>
  <si>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</si>
  <si>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</si>
  <si>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</si>
  <si>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</si>
  <si>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</si>
  <si>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</si>
  <si>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</si>
  <si>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</si>
  <si>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</si>
  <si>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</si>
  <si>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増進活動</t>
    <rPh sb="0" eb="2">
      <t>ゾウシン</t>
    </rPh>
    <rPh sb="2" eb="4">
      <t>カツドウ</t>
    </rPh>
    <phoneticPr fontId="4"/>
  </si>
  <si>
    <t>52 遊休農地の有効活用</t>
  </si>
  <si>
    <t>54 地域住民による直営施工</t>
  </si>
  <si>
    <t>55 防災・減災力の強化</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</si>
  <si>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</si>
  <si>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</si>
  <si>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</si>
  <si>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</si>
  <si>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</si>
  <si>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</si>
  <si>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</si>
  <si>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</si>
  <si>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</si>
  <si>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</si>
  <si>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</si>
  <si>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</si>
  <si>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</si>
  <si>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</si>
  <si>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</si>
  <si>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</si>
  <si>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
  </si>
  <si>
    <t>○年○月○日</t>
    <rPh sb="1" eb="2">
      <t>ネン</t>
    </rPh>
    <rPh sb="3" eb="4">
      <t>ガツ</t>
    </rPh>
    <rPh sb="5" eb="6">
      <t>ニチ</t>
    </rPh>
    <phoneticPr fontId="4"/>
  </si>
  <si>
    <t>57　やすらぎ・福祉及び教育機能の活用</t>
    <rPh sb="8" eb="10">
      <t>フクシ</t>
    </rPh>
    <rPh sb="10" eb="11">
      <t>オヨ</t>
    </rPh>
    <rPh sb="12" eb="14">
      <t>キョウイク</t>
    </rPh>
    <rPh sb="14" eb="16">
      <t>キノウ</t>
    </rPh>
    <rPh sb="17" eb="19">
      <t>カツヨウ</t>
    </rPh>
    <phoneticPr fontId="4"/>
  </si>
  <si>
    <t>3 事務・組織運営等に関する研修、機械の安全使用に関する研修</t>
    <phoneticPr fontId="4"/>
  </si>
  <si>
    <t>57 やすらぎ・福祉及び教育機能の活用</t>
    <phoneticPr fontId="4"/>
  </si>
  <si>
    <t>上記の内容について、妥当であると認める。</t>
    <rPh sb="0" eb="2">
      <t>ジョウキ</t>
    </rPh>
    <rPh sb="3" eb="5">
      <t>ナイヨウ</t>
    </rPh>
    <rPh sb="10" eb="12">
      <t>ダトウ</t>
    </rPh>
    <rPh sb="16" eb="17">
      <t>ミト</t>
    </rPh>
    <phoneticPr fontId="30"/>
  </si>
  <si>
    <t>確認結果</t>
    <rPh sb="0" eb="2">
      <t>カクニン</t>
    </rPh>
    <rPh sb="2" eb="4">
      <t>ケッカ</t>
    </rPh>
    <phoneticPr fontId="30"/>
  </si>
  <si>
    <t>市町村担当者における妥当性の確認欄</t>
    <rPh sb="0" eb="3">
      <t>シチョウソン</t>
    </rPh>
    <rPh sb="3" eb="6">
      <t>タントウシャ</t>
    </rPh>
    <rPh sb="10" eb="13">
      <t>ダトウセイ</t>
    </rPh>
    <rPh sb="14" eb="16">
      <t>カクニン</t>
    </rPh>
    <rPh sb="16" eb="17">
      <t>ラン</t>
    </rPh>
    <phoneticPr fontId="30"/>
  </si>
  <si>
    <t>円</t>
    <rPh sb="0" eb="1">
      <t>エン</t>
    </rPh>
    <phoneticPr fontId="30"/>
  </si>
  <si>
    <t>計</t>
    <rPh sb="0" eb="1">
      <t>ケイ</t>
    </rPh>
    <phoneticPr fontId="30"/>
  </si>
  <si>
    <t>算定根拠</t>
    <rPh sb="0" eb="2">
      <t>サンテイ</t>
    </rPh>
    <rPh sb="2" eb="4">
      <t>コンキョ</t>
    </rPh>
    <phoneticPr fontId="30"/>
  </si>
  <si>
    <t>使用予定金額</t>
    <rPh sb="0" eb="2">
      <t>シヨウ</t>
    </rPh>
    <rPh sb="2" eb="4">
      <t>ヨテイ</t>
    </rPh>
    <rPh sb="4" eb="6">
      <t>キンガク</t>
    </rPh>
    <phoneticPr fontId="30"/>
  </si>
  <si>
    <t>使用内容</t>
    <rPh sb="0" eb="2">
      <t>シヨウ</t>
    </rPh>
    <rPh sb="2" eb="4">
      <t>ナイヨウ</t>
    </rPh>
    <phoneticPr fontId="30"/>
  </si>
  <si>
    <t>使用時期</t>
    <rPh sb="0" eb="2">
      <t>シヨウ</t>
    </rPh>
    <rPh sb="2" eb="4">
      <t>ジキ</t>
    </rPh>
    <phoneticPr fontId="30"/>
  </si>
  <si>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0"/>
  </si>
  <si>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0"/>
  </si>
  <si>
    <t>資源向上（長寿命化）</t>
    <rPh sb="5" eb="9">
      <t>チョウジュミョウカ</t>
    </rPh>
    <phoneticPr fontId="30"/>
  </si>
  <si>
    <t>農地維持・資源向上（共同）</t>
  </si>
  <si>
    <t>持越金の使用予定表</t>
    <rPh sb="0" eb="2">
      <t>モチコシ</t>
    </rPh>
    <rPh sb="2" eb="3">
      <t>キン</t>
    </rPh>
    <rPh sb="4" eb="6">
      <t>シヨウ</t>
    </rPh>
    <rPh sb="6" eb="8">
      <t>ヨテイ</t>
    </rPh>
    <rPh sb="8" eb="9">
      <t>ヒョウ</t>
    </rPh>
    <phoneticPr fontId="30"/>
  </si>
  <si>
    <t>水田の雨水貯留機能の強化（田んぼダム）を推進する活動への支援</t>
    <phoneticPr fontId="4"/>
  </si>
  <si>
    <t>a</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</si>
  <si>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</si>
  <si>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</si>
  <si>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 xml:space="preserve">活動区分 </t>
    <rPh sb="0" eb="2">
      <t>カツドウ</t>
    </rPh>
    <rPh sb="2" eb="4">
      <t>クブン</t>
    </rPh>
    <phoneticPr fontId="4"/>
  </si>
  <si>
    <t>活動区分</t>
    <rPh sb="0" eb="2">
      <t>カツドウ</t>
    </rPh>
    <rPh sb="2" eb="4">
      <t>クブン</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</si>
  <si>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</si>
  <si>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担当者記名</t>
    <rPh sb="0" eb="3">
      <t>タントウシャ</t>
    </rPh>
    <rPh sb="3" eb="5">
      <t>キメイ</t>
    </rPh>
    <phoneticPr fontId="30"/>
  </si>
  <si>
    <t>53 鳥獣被害防止対策及び環境改善活動の強化</t>
    <rPh sb="3" eb="5">
      <t>チョウジュウ</t>
    </rPh>
    <rPh sb="5" eb="7">
      <t>ヒガイ</t>
    </rPh>
    <rPh sb="7" eb="9">
      <t>ボウシ</t>
    </rPh>
    <rPh sb="9" eb="11">
      <t>タイサク</t>
    </rPh>
    <rPh sb="11" eb="12">
      <t>オヨ</t>
    </rPh>
    <phoneticPr fontId="4"/>
  </si>
  <si>
    <t>（様式第1－８号）</t>
    <phoneticPr fontId="4"/>
  </si>
  <si>
    <t>農林水産省様式</t>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</si>
  <si>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</si>
  <si>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３　事務・組織運営等に関する研修</t>
    <rPh sb="2" eb="4">
      <t>ジム</t>
    </rPh>
    <rPh sb="5" eb="7">
      <t>ソシキ</t>
    </rPh>
    <rPh sb="7" eb="9">
      <t>ウンエイ</t>
    </rPh>
    <rPh sb="9" eb="10">
      <t>トウ</t>
    </rPh>
    <rPh sb="11" eb="12">
      <t>カン</t>
    </rPh>
    <rPh sb="14" eb="16">
      <t>ケンシュウ</t>
    </rPh>
    <phoneticPr fontId="4"/>
  </si>
  <si>
    <t>　　機械の安全使用に関する研修</t>
    <phoneticPr fontId="4"/>
  </si>
  <si>
    <t>56 農村環境保全活動の幅広い展開</t>
  </si>
  <si>
    <t>（環境負荷低減の取組への支援を受ける場合）</t>
    <rPh sb="1" eb="3">
      <t>カンキョウ</t>
    </rPh>
    <rPh sb="3" eb="7">
      <t>フカテイゲン</t>
    </rPh>
    <rPh sb="8" eb="10">
      <t>トリクミ</t>
    </rPh>
    <rPh sb="12" eb="14">
      <t>シエン</t>
    </rPh>
    <rPh sb="15" eb="16">
      <t>ウ</t>
    </rPh>
    <rPh sb="18" eb="20">
      <t>バアイ</t>
    </rPh>
    <phoneticPr fontId="4"/>
  </si>
  <si>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4"/>
  </si>
  <si>
    <t>環境負荷低減活動</t>
    <rPh sb="0" eb="6">
      <t>カンキョウフカテイゲン</t>
    </rPh>
    <rPh sb="6" eb="8">
      <t>カツドウ</t>
    </rPh>
    <phoneticPr fontId="4"/>
  </si>
  <si>
    <t>取組面積</t>
    <rPh sb="0" eb="4">
      <t>トリクミメンセキ</t>
    </rPh>
    <phoneticPr fontId="4"/>
  </si>
  <si>
    <t>長期中干し</t>
    <rPh sb="0" eb="4">
      <t>チョウキナカボシ</t>
    </rPh>
    <phoneticPr fontId="4"/>
  </si>
  <si>
    <t>冬期湛水</t>
    <rPh sb="0" eb="2">
      <t>トウキ</t>
    </rPh>
    <rPh sb="2" eb="4">
      <t>タンスイ</t>
    </rPh>
    <phoneticPr fontId="4"/>
  </si>
  <si>
    <t>夏期湛水</t>
    <rPh sb="0" eb="4">
      <t>カキタンスイ</t>
    </rPh>
    <phoneticPr fontId="4"/>
  </si>
  <si>
    <t>中干し延期</t>
    <rPh sb="0" eb="2">
      <t>ナカボシ</t>
    </rPh>
    <rPh sb="3" eb="5">
      <t>エンキ</t>
    </rPh>
    <phoneticPr fontId="4"/>
  </si>
  <si>
    <t>江の設置（作溝実施）</t>
    <rPh sb="0" eb="1">
      <t>エ</t>
    </rPh>
    <rPh sb="2" eb="4">
      <t>セッチ</t>
    </rPh>
    <rPh sb="5" eb="6">
      <t>サク</t>
    </rPh>
    <rPh sb="6" eb="7">
      <t>ミゾ</t>
    </rPh>
    <rPh sb="7" eb="9">
      <t>ジッシ</t>
    </rPh>
    <phoneticPr fontId="4"/>
  </si>
  <si>
    <t>江の設置（作溝未実施）</t>
    <rPh sb="0" eb="1">
      <t>エ</t>
    </rPh>
    <rPh sb="2" eb="4">
      <t>セッチ</t>
    </rPh>
    <rPh sb="5" eb="6">
      <t>サク</t>
    </rPh>
    <rPh sb="6" eb="7">
      <t>ミゾ</t>
    </rPh>
    <rPh sb="7" eb="8">
      <t>ミ</t>
    </rPh>
    <rPh sb="8" eb="10">
      <t>ジッシ</t>
    </rPh>
    <phoneticPr fontId="4"/>
  </si>
  <si>
    <t>甚大な自然災害による特例措置の適用</t>
    <rPh sb="0" eb="2">
      <t>ジンダイ</t>
    </rPh>
    <rPh sb="3" eb="7">
      <t>シゼンサイガイ</t>
    </rPh>
    <rPh sb="10" eb="14">
      <t>トクレイソチ</t>
    </rPh>
    <rPh sb="15" eb="17">
      <t>テキヨウ</t>
    </rPh>
    <phoneticPr fontId="4"/>
  </si>
  <si>
    <t>上記を適用して取り組んだ活動内容</t>
    <rPh sb="0" eb="2">
      <t>ジョウキ</t>
    </rPh>
    <rPh sb="3" eb="5">
      <t>テキヨウ</t>
    </rPh>
    <rPh sb="7" eb="8">
      <t>ト</t>
    </rPh>
    <rPh sb="9" eb="10">
      <t>ク</t>
    </rPh>
    <rPh sb="12" eb="16">
      <t>カツドウナイヨウ</t>
    </rPh>
    <phoneticPr fontId="4"/>
  </si>
  <si>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4"/>
  </si>
  <si>
    <t>【活動組織から市町村に提出するもの】</t>
    <rPh sb="7" eb="10">
      <t>シチョウソン</t>
    </rPh>
    <phoneticPr fontId="4"/>
  </si>
  <si>
    <t>年度　多面的機能支払交付金に係る実施状況報告書</t>
    <rPh sb="0" eb="2">
      <t>ネンド</t>
    </rPh>
    <phoneticPr fontId="4"/>
  </si>
  <si>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4"/>
  </si>
  <si>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4"/>
  </si>
  <si>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4"/>
  </si>
  <si>
    <t>実施経過報告書から変更があったので別紙１及び２のとおり報告します。</t>
    <rPh sb="9" eb="11">
      <t>ヘンコウ</t>
    </rPh>
    <rPh sb="17" eb="19">
      <t>ベッシ</t>
    </rPh>
    <rPh sb="20" eb="21">
      <t>オヨ</t>
    </rPh>
    <rPh sb="27" eb="29">
      <t>ホウコク</t>
    </rPh>
    <phoneticPr fontId="4"/>
  </si>
  <si>
    <t>（注１）該当する項目の□に■を入れること。</t>
    <rPh sb="1" eb="2">
      <t>チュウ</t>
    </rPh>
    <rPh sb="4" eb="6">
      <t>ガイトウ</t>
    </rPh>
    <rPh sb="8" eb="10">
      <t>コウモク</t>
    </rPh>
    <rPh sb="15" eb="16">
      <t>イ</t>
    </rPh>
    <phoneticPr fontId="4"/>
  </si>
  <si>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4"/>
  </si>
  <si>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4"/>
  </si>
  <si>
    <t>活動支援班の設立</t>
    <rPh sb="0" eb="2">
      <t>カツドウ</t>
    </rPh>
    <rPh sb="2" eb="5">
      <t>シエンハン</t>
    </rPh>
    <rPh sb="6" eb="8">
      <t>セツリツ</t>
    </rPh>
    <phoneticPr fontId="4"/>
  </si>
  <si>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4"/>
  </si>
  <si>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4"/>
  </si>
  <si>
    <t>実施（予定）年度：○年</t>
    <rPh sb="0" eb="2">
      <t>ジッシ</t>
    </rPh>
    <rPh sb="3" eb="5">
      <t>ヨテイ</t>
    </rPh>
    <rPh sb="6" eb="8">
      <t>ネンド</t>
    </rPh>
    <rPh sb="10" eb="11">
      <t>ネン</t>
    </rPh>
    <phoneticPr fontId="4"/>
  </si>
  <si>
    <t>58-2　広域活動組織における活動支援班による活動の実施</t>
    <rPh sb="5" eb="11">
      <t>コウイキカツドウソシキ</t>
    </rPh>
    <rPh sb="15" eb="20">
      <t>カツドウシエンハン</t>
    </rPh>
    <rPh sb="23" eb="25">
      <t>カツドウ</t>
    </rPh>
    <rPh sb="26" eb="28">
      <t>ジッシ</t>
    </rPh>
    <phoneticPr fontId="4"/>
  </si>
  <si>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4"/>
  </si>
  <si>
    <t>60　広報活動・農村関係人口の拡大</t>
    <rPh sb="3" eb="5">
      <t>コウホウ</t>
    </rPh>
    <rPh sb="5" eb="7">
      <t>カツドウ</t>
    </rPh>
    <rPh sb="8" eb="10">
      <t>ノウソン</t>
    </rPh>
    <rPh sb="10" eb="12">
      <t>カンケイ</t>
    </rPh>
    <rPh sb="12" eb="14">
      <t>ジンコウ</t>
    </rPh>
    <rPh sb="15" eb="17">
      <t>カクダイ</t>
    </rPh>
    <phoneticPr fontId="4"/>
  </si>
  <si>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4"/>
  </si>
  <si>
    <t>【加算措置に取り組む場合】</t>
    <rPh sb="1" eb="3">
      <t>カサン</t>
    </rPh>
    <rPh sb="3" eb="5">
      <t>ソチ</t>
    </rPh>
    <rPh sb="6" eb="7">
      <t>ト</t>
    </rPh>
    <rPh sb="8" eb="9">
      <t>ク</t>
    </rPh>
    <rPh sb="10" eb="12">
      <t>バアイ</t>
    </rPh>
    <phoneticPr fontId="4"/>
  </si>
  <si>
    <t>別紙１及び別紙２に記入してください。</t>
    <rPh sb="0" eb="2">
      <t>ベッシ</t>
    </rPh>
    <rPh sb="3" eb="4">
      <t>オヨ</t>
    </rPh>
    <rPh sb="5" eb="7">
      <t>ベッシ</t>
    </rPh>
    <rPh sb="9" eb="11">
      <t>キニュウ</t>
    </rPh>
    <phoneticPr fontId="4"/>
  </si>
  <si>
    <t>環境負荷低減の取組への支援</t>
    <rPh sb="0" eb="2">
      <t>カンキョウ</t>
    </rPh>
    <rPh sb="2" eb="6">
      <t>フカテイゲン</t>
    </rPh>
    <rPh sb="7" eb="9">
      <t>トリクミ</t>
    </rPh>
    <rPh sb="11" eb="13">
      <t>シエン</t>
    </rPh>
    <phoneticPr fontId="4"/>
  </si>
  <si>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4"/>
  </si>
  <si>
    <t>左記が水路の場合、うち排水路延長（km）</t>
    <phoneticPr fontId="4"/>
  </si>
  <si>
    <t>以下に当てはまる場合は○を記入してください。</t>
    <rPh sb="0" eb="2">
      <t>イカ</t>
    </rPh>
    <rPh sb="3" eb="4">
      <t>ア</t>
    </rPh>
    <rPh sb="8" eb="10">
      <t>バアイ</t>
    </rPh>
    <rPh sb="13" eb="15">
      <t>キニュウ</t>
    </rPh>
    <phoneticPr fontId="4"/>
  </si>
  <si>
    <t>消費税に係る課税事業者の該当の有無</t>
    <rPh sb="0" eb="3">
      <t>ショウヒゼイ</t>
    </rPh>
    <rPh sb="4" eb="5">
      <t>カカワ</t>
    </rPh>
    <rPh sb="6" eb="8">
      <t>カゼイ</t>
    </rPh>
    <rPh sb="8" eb="11">
      <t>ジギョウシャ</t>
    </rPh>
    <rPh sb="12" eb="14">
      <t>ガイトウ</t>
    </rPh>
    <rPh sb="15" eb="17">
      <t>ウム</t>
    </rPh>
    <phoneticPr fontId="4"/>
  </si>
  <si>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4"/>
  </si>
  <si>
    <t>・今年度、新たに構成員が加わった。</t>
    <rPh sb="1" eb="4">
      <t>コンネンド</t>
    </rPh>
    <rPh sb="5" eb="6">
      <t>アラ</t>
    </rPh>
    <rPh sb="8" eb="11">
      <t>コウセイイン</t>
    </rPh>
    <rPh sb="12" eb="13">
      <t>クワ</t>
    </rPh>
    <phoneticPr fontId="4"/>
  </si>
  <si>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4"/>
  </si>
  <si>
    <t>（仕組みを活用して人材を確保できた）</t>
    <rPh sb="1" eb="3">
      <t>シク</t>
    </rPh>
    <rPh sb="5" eb="7">
      <t>カツヨウ</t>
    </rPh>
    <rPh sb="9" eb="11">
      <t>ジンザイ</t>
    </rPh>
    <rPh sb="12" eb="14">
      <t>カクホ</t>
    </rPh>
    <phoneticPr fontId="4"/>
  </si>
  <si>
    <t>（仕組みを活用したが人材の確保はできなかった）</t>
    <rPh sb="1" eb="3">
      <t>シク</t>
    </rPh>
    <rPh sb="5" eb="7">
      <t>カツヨウ</t>
    </rPh>
    <rPh sb="10" eb="12">
      <t>ジンザイ</t>
    </rPh>
    <rPh sb="13" eb="15">
      <t>カクホ</t>
    </rPh>
    <phoneticPr fontId="4"/>
  </si>
  <si>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4"/>
  </si>
  <si>
    <t>　</t>
    <phoneticPr fontId="4"/>
  </si>
  <si>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4"/>
  </si>
  <si>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4"/>
  </si>
  <si>
    <t>別紙３</t>
    <rPh sb="0" eb="2">
      <t>ベッシ</t>
    </rPh>
    <phoneticPr fontId="4"/>
  </si>
  <si>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</si>
  <si>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</si>
  <si>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</si>
  <si>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５.外注費</t>
    <rPh sb="2" eb="5">
      <t>ガイチュウヒ</t>
    </rPh>
    <phoneticPr fontId="2"/>
  </si>
  <si>
    <t>６.その他支出</t>
    <rPh sb="4" eb="5">
      <t>タ</t>
    </rPh>
    <rPh sb="5" eb="7">
      <t>シシュツ</t>
    </rPh>
    <phoneticPr fontId="2"/>
  </si>
  <si>
    <t>７.返還</t>
    <rPh sb="2" eb="4">
      <t>ヘンカン</t>
    </rPh>
    <phoneticPr fontId="2"/>
  </si>
  <si>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</si>
  <si>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</si>
  <si>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</si>
  <si>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</si>
  <si>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水稲</t>
    <rPh sb="0" eb="2">
      <t>スイトウ</t>
    </rPh>
    <phoneticPr fontId="4"/>
  </si>
  <si>
    <t>冬期湛水</t>
    <rPh sb="0" eb="4">
      <t>トウキタンスイ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</si>
  <si>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</si>
  <si>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</si>
  <si>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</si>
  <si>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</si>
  <si>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</si>
  <si>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</si>
  <si>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</si>
  <si>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</si>
  <si>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</si>
  <si>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60 広報活動・農村関係人口の拡大</t>
    <rPh sb="8" eb="10">
      <t>ノウソン</t>
    </rPh>
    <rPh sb="10" eb="12">
      <t>カンケイ</t>
    </rPh>
    <rPh sb="12" eb="14">
      <t>ジンコウ</t>
    </rPh>
    <rPh sb="15" eb="17">
      <t>カクダイ</t>
    </rPh>
    <phoneticPr fontId="4"/>
  </si>
  <si>
    <t>（別紙１）環境負荷低減の取組への支援</t>
    <rPh sb="1" eb="3">
      <t>ベッシ</t>
    </rPh>
    <phoneticPr fontId="4"/>
  </si>
  <si>
    <t>1　実施時期</t>
    <rPh sb="2" eb="4">
      <t>ジッシ</t>
    </rPh>
    <rPh sb="4" eb="6">
      <t>ジキ</t>
    </rPh>
    <phoneticPr fontId="4"/>
  </si>
  <si>
    <t>取組項目</t>
    <rPh sb="0" eb="2">
      <t>トリクミ</t>
    </rPh>
    <rPh sb="2" eb="4">
      <t>コウモク</t>
    </rPh>
    <phoneticPr fontId="4"/>
  </si>
  <si>
    <t>化学肥料及び化学合成農薬を
5割以上低減する活動</t>
    <phoneticPr fontId="4"/>
  </si>
  <si>
    <t>内容</t>
    <phoneticPr fontId="4"/>
  </si>
  <si>
    <t>実施時期</t>
    <phoneticPr fontId="4"/>
  </si>
  <si>
    <t>作物名</t>
    <phoneticPr fontId="4"/>
  </si>
  <si>
    <t>栽培時期</t>
    <phoneticPr fontId="4"/>
  </si>
  <si>
    <t>月</t>
    <rPh sb="0" eb="1">
      <t>ガツ</t>
    </rPh>
    <phoneticPr fontId="4"/>
  </si>
  <si>
    <t>～</t>
    <phoneticPr fontId="4"/>
  </si>
  <si>
    <t>※ ２月以降に活動が終了する場合は見込みのみを記載してください。</t>
    <rPh sb="3" eb="4">
      <t>ガツ</t>
    </rPh>
    <rPh sb="4" eb="6">
      <t>イコウ</t>
    </rPh>
    <rPh sb="7" eb="9">
      <t>カツドウ</t>
    </rPh>
    <rPh sb="10" eb="12">
      <t>シュウリョウ</t>
    </rPh>
    <rPh sb="14" eb="16">
      <t>バアイ</t>
    </rPh>
    <rPh sb="17" eb="19">
      <t>ミコ</t>
    </rPh>
    <rPh sb="23" eb="25">
      <t>キサイ</t>
    </rPh>
    <phoneticPr fontId="4"/>
  </si>
  <si>
    <t>※ 必要に応じて欄を追加してください。</t>
    <phoneticPr fontId="4"/>
  </si>
  <si>
    <t>2　a  活動の計画（要件確認のため活動計画から転記）</t>
    <rPh sb="5" eb="7">
      <t>カツドウ</t>
    </rPh>
    <rPh sb="8" eb="10">
      <t>ケイカク</t>
    </rPh>
    <rPh sb="11" eb="13">
      <t>ヨウケン</t>
    </rPh>
    <rPh sb="13" eb="15">
      <t>カクニン</t>
    </rPh>
    <rPh sb="18" eb="22">
      <t>カツドウケイカク</t>
    </rPh>
    <rPh sb="24" eb="26">
      <t>テンキ</t>
    </rPh>
    <phoneticPr fontId="4"/>
  </si>
  <si>
    <t>１年目
計画面積
（畦畔除く）</t>
    <rPh sb="1" eb="3">
      <t>ネンメ</t>
    </rPh>
    <rPh sb="4" eb="6">
      <t>ケイカク</t>
    </rPh>
    <rPh sb="6" eb="8">
      <t>メンセキ</t>
    </rPh>
    <phoneticPr fontId="4"/>
  </si>
  <si>
    <t>２年目
計画面積
（畦畔除く）</t>
    <rPh sb="1" eb="3">
      <t>ネンメ</t>
    </rPh>
    <rPh sb="4" eb="6">
      <t>ケイカク</t>
    </rPh>
    <rPh sb="6" eb="8">
      <t>メンセキ</t>
    </rPh>
    <phoneticPr fontId="4"/>
  </si>
  <si>
    <t>３年目
計画面積
（畦畔除く）</t>
    <rPh sb="1" eb="3">
      <t>ネンメ</t>
    </rPh>
    <rPh sb="4" eb="6">
      <t>ケイカク</t>
    </rPh>
    <rPh sb="6" eb="8">
      <t>メンセキ</t>
    </rPh>
    <phoneticPr fontId="4"/>
  </si>
  <si>
    <t>４年目
計画面積
（畦畔除く）</t>
    <rPh sb="1" eb="3">
      <t>ネンメ</t>
    </rPh>
    <rPh sb="4" eb="6">
      <t>ケイカク</t>
    </rPh>
    <rPh sb="6" eb="8">
      <t>メンセキ</t>
    </rPh>
    <phoneticPr fontId="4"/>
  </si>
  <si>
    <t>５年目
計画面積
（畦畔除く）</t>
    <rPh sb="1" eb="3">
      <t>ネンメ</t>
    </rPh>
    <rPh sb="4" eb="6">
      <t>ケイカク</t>
    </rPh>
    <rPh sb="6" eb="8">
      <t>メンセキ</t>
    </rPh>
    <phoneticPr fontId="4"/>
  </si>
  <si>
    <t>交付単価</t>
    <rPh sb="0" eb="4">
      <t>コウフタンカ</t>
    </rPh>
    <phoneticPr fontId="4"/>
  </si>
  <si>
    <t>１年目
交付上限額</t>
    <rPh sb="1" eb="3">
      <t>ネンメ</t>
    </rPh>
    <rPh sb="4" eb="6">
      <t>コウフ</t>
    </rPh>
    <rPh sb="6" eb="8">
      <t>ジョウゲン</t>
    </rPh>
    <rPh sb="8" eb="9">
      <t>ガク</t>
    </rPh>
    <phoneticPr fontId="4"/>
  </si>
  <si>
    <t>２年目
交付上限額</t>
    <rPh sb="1" eb="3">
      <t>ネンメ</t>
    </rPh>
    <rPh sb="4" eb="6">
      <t>コウフ</t>
    </rPh>
    <rPh sb="6" eb="8">
      <t>ジョウゲン</t>
    </rPh>
    <rPh sb="8" eb="9">
      <t>ガク</t>
    </rPh>
    <phoneticPr fontId="4"/>
  </si>
  <si>
    <t>３年目
交付上限額</t>
    <rPh sb="1" eb="3">
      <t>ネンメ</t>
    </rPh>
    <rPh sb="4" eb="6">
      <t>コウフ</t>
    </rPh>
    <rPh sb="6" eb="8">
      <t>ジョウゲン</t>
    </rPh>
    <rPh sb="8" eb="9">
      <t>ガク</t>
    </rPh>
    <phoneticPr fontId="4"/>
  </si>
  <si>
    <t>４年目
交付上限額</t>
    <rPh sb="1" eb="3">
      <t>ネンメ</t>
    </rPh>
    <rPh sb="4" eb="6">
      <t>コウフ</t>
    </rPh>
    <rPh sb="6" eb="8">
      <t>ジョウゲン</t>
    </rPh>
    <rPh sb="8" eb="9">
      <t>ガク</t>
    </rPh>
    <phoneticPr fontId="4"/>
  </si>
  <si>
    <t>５年目
交付上限額</t>
    <rPh sb="1" eb="3">
      <t>ネンメ</t>
    </rPh>
    <rPh sb="4" eb="6">
      <t>コウフ</t>
    </rPh>
    <rPh sb="6" eb="8">
      <t>ジョウゲン</t>
    </rPh>
    <rPh sb="8" eb="9">
      <t>ガク</t>
    </rPh>
    <phoneticPr fontId="4"/>
  </si>
  <si>
    <t>長期中干し</t>
    <rPh sb="0" eb="2">
      <t>チョウキ</t>
    </rPh>
    <rPh sb="2" eb="4">
      <t>ナカボシ</t>
    </rPh>
    <phoneticPr fontId="4"/>
  </si>
  <si>
    <t>円/10a</t>
    <rPh sb="0" eb="1">
      <t>エン</t>
    </rPh>
    <phoneticPr fontId="4"/>
  </si>
  <si>
    <t>江の設置等
（作溝実施）</t>
    <rPh sb="0" eb="1">
      <t>エ</t>
    </rPh>
    <rPh sb="2" eb="4">
      <t>セッチ</t>
    </rPh>
    <rPh sb="4" eb="5">
      <t>トウ</t>
    </rPh>
    <rPh sb="7" eb="8">
      <t>ツク</t>
    </rPh>
    <rPh sb="8" eb="9">
      <t>ミゾ</t>
    </rPh>
    <rPh sb="9" eb="11">
      <t>ジッシ</t>
    </rPh>
    <phoneticPr fontId="4"/>
  </si>
  <si>
    <t>江の設置等
（作溝未実施）</t>
    <rPh sb="0" eb="1">
      <t>エ</t>
    </rPh>
    <rPh sb="2" eb="4">
      <t>セッチ</t>
    </rPh>
    <rPh sb="4" eb="5">
      <t>トウ</t>
    </rPh>
    <rPh sb="9" eb="10">
      <t>ミ</t>
    </rPh>
    <phoneticPr fontId="4"/>
  </si>
  <si>
    <t>　　b　実施面積（報告年度のみ記載すること）</t>
    <rPh sb="4" eb="6">
      <t>ジッシ</t>
    </rPh>
    <rPh sb="6" eb="8">
      <t>メンセキ</t>
    </rPh>
    <rPh sb="9" eb="11">
      <t>ホウコク</t>
    </rPh>
    <rPh sb="11" eb="13">
      <t>ネンド</t>
    </rPh>
    <rPh sb="15" eb="17">
      <t>キサイ</t>
    </rPh>
    <phoneticPr fontId="4"/>
  </si>
  <si>
    <t>「備考」欄：報告年度の実施面積が計画面積を下回った場合又は「１年目 計画面積」を下回った場合は、その理由を記入する。</t>
    <rPh sb="1" eb="3">
      <t>ビコウ</t>
    </rPh>
    <rPh sb="4" eb="5">
      <t>ラン</t>
    </rPh>
    <rPh sb="6" eb="10">
      <t>ホウコクネンド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4"/>
  </si>
  <si>
    <t>１年目
実施面積
（畦畔除く）</t>
    <rPh sb="1" eb="3">
      <t>ネンメ</t>
    </rPh>
    <rPh sb="4" eb="6">
      <t>ジッシ</t>
    </rPh>
    <rPh sb="6" eb="8">
      <t>メンセキ</t>
    </rPh>
    <phoneticPr fontId="4"/>
  </si>
  <si>
    <t>２年目
実施面積
（畦畔除く）</t>
    <rPh sb="1" eb="3">
      <t>ネンメ</t>
    </rPh>
    <phoneticPr fontId="4"/>
  </si>
  <si>
    <t>３年目
実施面積
（畦畔除く）</t>
    <rPh sb="1" eb="3">
      <t>ネンメ</t>
    </rPh>
    <phoneticPr fontId="4"/>
  </si>
  <si>
    <t>４年目
実施面積
（畦畔除く）</t>
    <rPh sb="1" eb="3">
      <t>ネンメ</t>
    </rPh>
    <phoneticPr fontId="4"/>
  </si>
  <si>
    <t>５年目
実施面積
（畦畔除く）</t>
    <rPh sb="1" eb="3">
      <t>ネンメ</t>
    </rPh>
    <phoneticPr fontId="4"/>
  </si>
  <si>
    <t>１年目
交付額</t>
    <rPh sb="1" eb="3">
      <t>ネンメ</t>
    </rPh>
    <rPh sb="4" eb="6">
      <t>コウフ</t>
    </rPh>
    <rPh sb="6" eb="7">
      <t>ガク</t>
    </rPh>
    <phoneticPr fontId="4"/>
  </si>
  <si>
    <t>２年目
交付額</t>
    <rPh sb="1" eb="3">
      <t>ネンメ</t>
    </rPh>
    <rPh sb="4" eb="6">
      <t>コウフ</t>
    </rPh>
    <rPh sb="6" eb="7">
      <t>ガク</t>
    </rPh>
    <phoneticPr fontId="4"/>
  </si>
  <si>
    <t>３年目
交付額</t>
    <rPh sb="1" eb="3">
      <t>ネンメ</t>
    </rPh>
    <rPh sb="4" eb="6">
      <t>コウフ</t>
    </rPh>
    <rPh sb="6" eb="7">
      <t>ガク</t>
    </rPh>
    <phoneticPr fontId="4"/>
  </si>
  <si>
    <t>４年目
交付額</t>
    <rPh sb="1" eb="3">
      <t>ネンメ</t>
    </rPh>
    <rPh sb="4" eb="6">
      <t>コウフ</t>
    </rPh>
    <rPh sb="6" eb="7">
      <t>ガク</t>
    </rPh>
    <phoneticPr fontId="4"/>
  </si>
  <si>
    <t>５年目
交付額</t>
    <rPh sb="1" eb="3">
      <t>ネンメ</t>
    </rPh>
    <rPh sb="4" eb="6">
      <t>コウフ</t>
    </rPh>
    <rPh sb="6" eb="7">
      <t>ガク</t>
    </rPh>
    <phoneticPr fontId="4"/>
  </si>
  <si>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4"/>
  </si>
  <si>
    <t>※　同一圃場に対しては、複数の取組を行った場合に加算されるのは１つのみです。</t>
    <rPh sb="2" eb="4">
      <t>ドウイツ</t>
    </rPh>
    <rPh sb="4" eb="6">
      <t>ホジョウ</t>
    </rPh>
    <rPh sb="7" eb="8">
      <t>タイ</t>
    </rPh>
    <rPh sb="12" eb="14">
      <t>フクスウ</t>
    </rPh>
    <rPh sb="15" eb="17">
      <t>トリクミ</t>
    </rPh>
    <rPh sb="18" eb="19">
      <t>オコナ</t>
    </rPh>
    <rPh sb="21" eb="23">
      <t>バアイ</t>
    </rPh>
    <rPh sb="24" eb="26">
      <t>カサン</t>
    </rPh>
    <phoneticPr fontId="4"/>
  </si>
  <si>
    <t>※　構成員別実施面積（別紙３）を添付してください。</t>
    <rPh sb="2" eb="5">
      <t>コウセイイン</t>
    </rPh>
    <rPh sb="5" eb="6">
      <t>ベツ</t>
    </rPh>
    <rPh sb="6" eb="8">
      <t>ジッシ</t>
    </rPh>
    <rPh sb="8" eb="10">
      <t>メンセキ</t>
    </rPh>
    <rPh sb="11" eb="13">
      <t>ベッシ</t>
    </rPh>
    <rPh sb="16" eb="18">
      <t>テンプ</t>
    </rPh>
    <phoneticPr fontId="4"/>
  </si>
  <si>
    <t>３　添付書類</t>
    <rPh sb="2" eb="4">
      <t>テンプ</t>
    </rPh>
    <rPh sb="4" eb="6">
      <t>ショルイ</t>
    </rPh>
    <phoneticPr fontId="4"/>
  </si>
  <si>
    <t>・生産記録</t>
    <rPh sb="1" eb="3">
      <t>セイサン</t>
    </rPh>
    <rPh sb="3" eb="5">
      <t>キロク</t>
    </rPh>
    <phoneticPr fontId="4"/>
  </si>
  <si>
    <t>・その他都道府県又は市町村が求める書類</t>
    <rPh sb="3" eb="4">
      <t>ホカ</t>
    </rPh>
    <rPh sb="4" eb="8">
      <t>トドウフケン</t>
    </rPh>
    <rPh sb="8" eb="9">
      <t>マタ</t>
    </rPh>
    <rPh sb="10" eb="13">
      <t>シチョウソン</t>
    </rPh>
    <rPh sb="14" eb="15">
      <t>モト</t>
    </rPh>
    <rPh sb="17" eb="19">
      <t>ショルイ</t>
    </rPh>
    <phoneticPr fontId="4"/>
  </si>
  <si>
    <t>（別紙２）環境負荷低減の取組への支援</t>
    <rPh sb="1" eb="3">
      <t>ベッシ</t>
    </rPh>
    <phoneticPr fontId="4"/>
  </si>
  <si>
    <t>組織名：</t>
    <rPh sb="0" eb="3">
      <t>ソシキメイ</t>
    </rPh>
    <phoneticPr fontId="4"/>
  </si>
  <si>
    <t>年度　環境負荷低減の取組の構成員別実施面積</t>
    <rPh sb="0" eb="2">
      <t>ネンド</t>
    </rPh>
    <rPh sb="3" eb="5">
      <t>カンキョウ</t>
    </rPh>
    <rPh sb="5" eb="7">
      <t>フカ</t>
    </rPh>
    <rPh sb="7" eb="9">
      <t>テイゲン</t>
    </rPh>
    <rPh sb="10" eb="12">
      <t>トリクミ</t>
    </rPh>
    <rPh sb="13" eb="17">
      <t>コウセイインベツ</t>
    </rPh>
    <rPh sb="17" eb="19">
      <t>ジッシ</t>
    </rPh>
    <rPh sb="19" eb="21">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</si>
  <si>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</si>
  <si>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</si>
  <si>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</si>
  <si>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</si>
  <si>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集計</t>
    <rPh sb="0" eb="2">
      <t>シュウケイ</t>
    </rPh>
    <phoneticPr fontId="4"/>
  </si>
  <si>
    <t>※ ２月以降に活動が終了する場合は見込みを記載してください。</t>
    <phoneticPr fontId="4"/>
  </si>
  <si>
    <t>F.施設（長寿命化）</t>
    <rPh sb="2" eb="4">
      <t>シセツ</t>
    </rPh>
    <rPh sb="5" eb="9">
      <t>チョウジュミョウカ</t>
    </rPh>
    <phoneticPr fontId="2"/>
  </si>
  <si>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2"/>
  </si>
  <si>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2"/>
  </si>
  <si>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2"/>
  </si>
  <si>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2"/>
  </si>
  <si>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</si>
  <si>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2"/>
  </si>
  <si>
    <t>　　　「59　都道府県、市町村が特に認める活動」の下に行を挿入し、取組名を入力する。</t>
    <rPh sb="33" eb="36">
      <t>トリクミメイ</t>
    </rPh>
    <rPh sb="37" eb="39">
      <t>ニュウリョク</t>
    </rPh>
    <phoneticPr fontId="2"/>
  </si>
  <si>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2"/>
  </si>
  <si>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2"/>
  </si>
  <si>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2"/>
  </si>
  <si>
    <t>　　　を入力する。このとき、「●共通」で入力した取組名と同じになるように注意してください。</t>
    <phoneticPr fontId="2"/>
  </si>
  <si>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2"/>
  </si>
  <si>
    <t>36 景観形成計画、生活環境保全計画の策定</t>
    <phoneticPr fontId="4"/>
  </si>
  <si>
    <t>100　施設の適正管理のための除排雪</t>
    <phoneticPr fontId="4"/>
  </si>
  <si>
    <t>101　施設の適正管理のための除排雪</t>
    <phoneticPr fontId="4"/>
  </si>
  <si>
    <t>【市町村】
シート用</t>
    <rPh sb="1" eb="4">
      <t>シチョウソン</t>
    </rPh>
    <rPh sb="9" eb="10">
      <t>ヨウ</t>
    </rPh>
    <phoneticPr fontId="4"/>
  </si>
  <si>
    <t>120 給排水施設の補修</t>
    <phoneticPr fontId="4"/>
  </si>
  <si>
    <t>121 給排水施設の更新</t>
    <phoneticPr fontId="4"/>
  </si>
  <si>
    <t>122 畦畔の除去</t>
    <phoneticPr fontId="4"/>
  </si>
  <si>
    <t>123 暗渠排水の整備</t>
    <rPh sb="4" eb="8">
      <t>アンキョハイスイ</t>
    </rPh>
    <rPh sb="9" eb="11">
      <t>セイビ</t>
    </rPh>
    <phoneticPr fontId="4"/>
  </si>
  <si>
    <t xml:space="preserve">124 田んぼダムを目的とした各筆排水等の整備・補修・更新 </t>
    <rPh sb="4" eb="5">
      <t>タ</t>
    </rPh>
    <rPh sb="10" eb="12">
      <t>モクテキ</t>
    </rPh>
    <rPh sb="15" eb="20">
      <t>カクヒツハイスイトウ</t>
    </rPh>
    <phoneticPr fontId="4"/>
  </si>
  <si>
    <t>Q.チェック</t>
    <phoneticPr fontId="4"/>
  </si>
  <si>
    <t>☑</t>
    <phoneticPr fontId="4"/>
  </si>
  <si>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4"/>
  </si>
  <si>
    <t>58-3</t>
    <phoneticPr fontId="4"/>
  </si>
  <si>
    <t>58-3 水管理を通じた環境負荷低減活動の強化</t>
    <rPh sb="5" eb="8">
      <t>ミズカンリ</t>
    </rPh>
    <rPh sb="9" eb="10">
      <t>ツウ</t>
    </rPh>
    <rPh sb="12" eb="18">
      <t>カンキョウフカテイゲン</t>
    </rPh>
    <rPh sb="18" eb="20">
      <t>カツドウ</t>
    </rPh>
    <rPh sb="21" eb="23">
      <t>キョウカ</t>
    </rPh>
    <phoneticPr fontId="4"/>
  </si>
  <si>
    <t>農地維持</t>
    <rPh sb="0" eb="2">
      <t>ノウチ</t>
    </rPh>
    <rPh sb="2" eb="4">
      <t>イジ</t>
    </rPh>
    <phoneticPr fontId="1"/>
  </si>
  <si>
    <t>実践活動</t>
    <rPh sb="0" eb="2">
      <t>ジッセン</t>
    </rPh>
    <rPh sb="2" eb="4">
      <t>カツドウ</t>
    </rPh>
    <phoneticPr fontId="1"/>
  </si>
  <si>
    <t>農用地</t>
    <rPh sb="0" eb="3">
      <t>ノウヨウチ</t>
    </rPh>
    <phoneticPr fontId="1"/>
  </si>
  <si>
    <t>100 施設の適正管理のための除排雪</t>
    <rPh sb="4" eb="6">
      <t>シセツ</t>
    </rPh>
    <rPh sb="7" eb="9">
      <t>テキセイ</t>
    </rPh>
    <rPh sb="9" eb="11">
      <t>カンリ</t>
    </rPh>
    <rPh sb="15" eb="18">
      <t>ジョハイセツ</t>
    </rPh>
    <phoneticPr fontId="1"/>
  </si>
  <si>
    <t>水路</t>
    <rPh sb="0" eb="2">
      <t>スイロ</t>
    </rPh>
    <phoneticPr fontId="1"/>
  </si>
  <si>
    <t>101 施設の適正管理のための除排雪</t>
    <rPh sb="4" eb="6">
      <t>シセツ</t>
    </rPh>
    <rPh sb="7" eb="9">
      <t>テキセイ</t>
    </rPh>
    <rPh sb="9" eb="11">
      <t>カンリ</t>
    </rPh>
    <rPh sb="15" eb="18">
      <t>ジョハイセツ</t>
    </rPh>
    <phoneticPr fontId="1"/>
  </si>
  <si>
    <t>長寿命化</t>
    <rPh sb="0" eb="4">
      <t>チョウジュミョウカ</t>
    </rPh>
    <phoneticPr fontId="1"/>
  </si>
  <si>
    <t>120 給排水施設の補修</t>
    <rPh sb="4" eb="7">
      <t>キュウハイスイ</t>
    </rPh>
    <rPh sb="7" eb="9">
      <t>シセツ</t>
    </rPh>
    <rPh sb="10" eb="12">
      <t>ホシュウ</t>
    </rPh>
    <phoneticPr fontId="1"/>
  </si>
  <si>
    <t>121 給排水施設の更新</t>
    <rPh sb="10" eb="12">
      <t>コウシン</t>
    </rPh>
    <phoneticPr fontId="1"/>
  </si>
  <si>
    <t>122 畦畔の除去</t>
    <rPh sb="4" eb="6">
      <t>ケイハン</t>
    </rPh>
    <rPh sb="7" eb="9">
      <t>ジョキョ</t>
    </rPh>
    <phoneticPr fontId="1"/>
  </si>
  <si>
    <t>123 暗渠排水の整備</t>
    <rPh sb="4" eb="8">
      <t>アンキョハイスイ</t>
    </rPh>
    <rPh sb="9" eb="11">
      <t>セイビ</t>
    </rPh>
    <phoneticPr fontId="1"/>
  </si>
  <si>
    <t>124 田んぼダムを目的とした各筆排水等の整備・補修・更新</t>
    <rPh sb="4" eb="5">
      <t>タ</t>
    </rPh>
    <rPh sb="10" eb="12">
      <t>モクテキ</t>
    </rPh>
    <rPh sb="15" eb="20">
      <t>カクヒツハイスイトウ</t>
    </rPh>
    <phoneticPr fontId="1"/>
  </si>
  <si>
    <t>P列に○がついている項目のみを抽出</t>
    <rPh sb="1" eb="2">
      <t>レツ</t>
    </rPh>
    <rPh sb="10" eb="12">
      <t>コウモク</t>
    </rPh>
    <rPh sb="15" eb="17">
      <t>チュウシュツ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</si>
</sst>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 numFmtId="188" formatCode="###,###,###&quot;a&quot;"/>
    <numFmt numFmtId="189" formatCode="#,###&quot; 円/10a&quot;"/>
    <numFmt numFmtId="190" formatCode="General&quot; a&quot;"/>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12"/>
      <color rgb="FFFF0000"/>
      <name val="ＭＳ 明朝"/>
      <family val="1"/>
      <charset val="128"/>
    </font>
    <font>
      <sz val="10"/>
      <color theme="1"/>
      <name val="HG丸ｺﾞｼｯｸM-PRO"/>
      <family val="3"/>
      <charset val="128"/>
    </font>
    <font>
      <sz val="9"/>
      <color theme="1"/>
      <name val="メイリオ"/>
      <family val="3"/>
      <charset val="128"/>
    </font>
    <font>
      <sz val="9"/>
      <color theme="1"/>
      <name val="ＭＳ 明朝"/>
      <family val="1"/>
      <charset val="128"/>
    </font>
    <font>
      <i/>
      <sz val="12"/>
      <color theme="1"/>
      <name val="メイリオ"/>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i/>
      <sz val="10"/>
      <color theme="1"/>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1"/>
      <color theme="1"/>
      <name val="メイリオ"/>
      <family val="3"/>
      <charset val="128"/>
    </font>
    <font>
      <sz val="14"/>
      <color theme="1"/>
      <name val="Meiryo UI"/>
      <family val="3"/>
      <charset val="128"/>
    </font>
    <font>
      <sz val="20"/>
      <color theme="1"/>
      <name val="Meiryo UI"/>
      <family val="3"/>
      <charset val="128"/>
    </font>
    <font>
      <u/>
      <sz val="10"/>
      <name val="メイリオ"/>
      <family val="3"/>
      <charset val="128"/>
    </font>
    <font>
      <i/>
      <strike/>
      <sz val="11"/>
      <color theme="1"/>
      <name val="メイリオ"/>
      <family val="3"/>
      <charset val="128"/>
    </font>
    <font>
      <i/>
      <strike/>
      <sz val="10"/>
      <color theme="1"/>
      <name val="メイリオ"/>
      <family val="3"/>
      <charset val="128"/>
    </font>
    <font>
      <u/>
      <sz val="10"/>
      <color theme="1"/>
      <name val="メイリオ"/>
      <family val="3"/>
      <charset val="128"/>
    </font>
    <font>
      <sz val="14"/>
      <color theme="1"/>
      <name val="メイリオ"/>
      <family val="3"/>
      <charset val="128"/>
    </font>
    <font>
      <b/>
      <sz val="14"/>
      <color theme="1"/>
      <name val="メイリオ"/>
      <family val="3"/>
      <charset val="128"/>
    </font>
    <font>
      <sz val="11"/>
      <color theme="1"/>
      <name val="ＭＳ ゴシック"/>
      <family val="3"/>
      <charset val="128"/>
    </font>
    <font>
      <b/>
      <sz val="10"/>
      <color rgb="FF0000FF"/>
      <name val="BIZ UDゴシック"/>
      <family val="3"/>
      <charset val="128"/>
    </font>
    <font>
      <sz val="10"/>
      <color theme="1"/>
      <name val="ＭＳ ゴシック"/>
      <family val="3"/>
      <charset val="128"/>
    </font>
    <font>
      <sz val="8"/>
      <color rgb="FFFF0000"/>
      <name val="HG丸ｺﾞｼｯｸM-PRO"/>
      <family val="3"/>
      <charset val="128"/>
    </font>
    <font>
      <i/>
      <sz val="14"/>
      <color theme="1"/>
      <name val="メイリオ"/>
      <family val="3"/>
      <charset val="128"/>
    </font>
    <font>
      <sz val="8"/>
      <color rgb="FF333333"/>
      <name val="メイリオ"/>
      <family val="3"/>
      <charset val="128"/>
    </font>
  </fonts>
  <fills count="16">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79998168889431442"/>
        <bgColor indexed="64"/>
      </patternFill>
    </fill>
  </fills>
  <borders count="10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indexed="64"/>
      </right>
      <top style="hair">
        <color theme="1"/>
      </top>
      <bottom style="thin">
        <color auto="1"/>
      </bottom>
      <diagonal/>
    </border>
    <border>
      <left style="thin">
        <color indexed="64"/>
      </left>
      <right style="thin">
        <color indexed="64"/>
      </right>
      <top style="hair">
        <color theme="1"/>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
      <left/>
      <right/>
      <top style="thin">
        <color indexed="64"/>
      </top>
      <bottom style="hair">
        <color auto="1"/>
      </bottom>
      <diagonal/>
    </border>
    <border>
      <left/>
      <right style="thin">
        <color auto="1"/>
      </right>
      <top style="hair">
        <color auto="1"/>
      </top>
      <bottom style="thin">
        <color indexed="64"/>
      </bottom>
      <diagonal/>
    </border>
    <border>
      <left style="thin">
        <color indexed="64"/>
      </left>
      <right/>
      <top style="thin">
        <color theme="1"/>
      </top>
      <bottom style="thin">
        <color theme="1"/>
      </bottom>
      <diagonal/>
    </border>
  </borders>
  <cellStyleXfs count="14">
    <xf numFmtId="0" fontId="0" fillId="0" borderId="0">
      <alignment vertical="center"/>
    </xf>
    <xf numFmtId="38" fontId="2" fillId="0" borderId="0" applyFont="0" applyFill="0" applyBorder="0" applyAlignment="0" applyProtection="0">
      <alignment vertical="center"/>
    </xf>
    <xf numFmtId="0" fontId="2" fillId="0" borderId="0"/>
    <xf numFmtId="0" fontId="18" fillId="0" borderId="0">
      <alignment vertical="center"/>
    </xf>
    <xf numFmtId="0" fontId="29" fillId="0" borderId="0"/>
    <xf numFmtId="38" fontId="29" fillId="0" borderId="0" applyFont="0" applyFill="0" applyBorder="0" applyAlignment="0" applyProtection="0">
      <alignment vertical="center"/>
    </xf>
    <xf numFmtId="0" fontId="18" fillId="0" borderId="0">
      <alignment vertical="center"/>
    </xf>
    <xf numFmtId="0" fontId="29" fillId="0" borderId="0"/>
    <xf numFmtId="38" fontId="29" fillId="0" borderId="0" applyFont="0" applyFill="0" applyBorder="0" applyAlignment="0" applyProtection="0">
      <alignment vertical="center"/>
    </xf>
    <xf numFmtId="0" fontId="18" fillId="0" borderId="0">
      <alignment vertical="center"/>
    </xf>
    <xf numFmtId="0" fontId="2" fillId="0" borderId="0"/>
    <xf numFmtId="0" fontId="18" fillId="0" borderId="0">
      <alignment vertical="center"/>
    </xf>
    <xf numFmtId="0" fontId="2" fillId="0" borderId="0"/>
    <xf numFmtId="38" fontId="18" fillId="0" borderId="0" applyFont="0" applyFill="0" applyBorder="0" applyAlignment="0" applyProtection="0">
      <alignment vertical="center"/>
    </xf>
  </cellStyleXfs>
  <cellXfs count="769">
    <xf numFmtId="0" fontId="0" fillId="0" borderId="0" xfId="0">
      <alignment vertical="center"/>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184" fontId="8" fillId="3" borderId="2" xfId="0" applyNumberFormat="1" applyFont="1" applyFill="1" applyBorder="1" applyAlignment="1">
      <alignment horizontal="right" vertical="center" shrinkToFit="1"/>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0" fontId="25" fillId="2" borderId="10" xfId="0" applyFont="1" applyFill="1" applyBorder="1">
      <alignment vertical="center"/>
    </xf>
    <xf numFmtId="0" fontId="22" fillId="2" borderId="14" xfId="0" applyFont="1" applyFill="1" applyBorder="1">
      <alignment vertical="center"/>
    </xf>
    <xf numFmtId="0" fontId="22" fillId="2" borderId="15" xfId="0" applyFont="1" applyFill="1" applyBorder="1">
      <alignment vertical="center"/>
    </xf>
    <xf numFmtId="0" fontId="22" fillId="9" borderId="5" xfId="0" applyFont="1" applyFill="1" applyBorder="1" applyAlignment="1">
      <alignment vertical="center" wrapText="1"/>
    </xf>
    <xf numFmtId="0" fontId="22" fillId="9" borderId="1" xfId="0" applyFont="1" applyFill="1" applyBorder="1" applyAlignment="1">
      <alignment vertical="center" wrapText="1"/>
    </xf>
    <xf numFmtId="0" fontId="22" fillId="9" borderId="5" xfId="0" applyFont="1" applyFill="1" applyBorder="1" applyAlignment="1">
      <alignment horizontal="center" vertical="center" wrapText="1"/>
    </xf>
    <xf numFmtId="0" fontId="22" fillId="9" borderId="3" xfId="0" applyFont="1" applyFill="1" applyBorder="1" applyAlignment="1">
      <alignment vertical="center" wrapText="1" shrinkToFit="1"/>
    </xf>
    <xf numFmtId="0" fontId="23" fillId="9" borderId="53" xfId="3" applyFont="1" applyFill="1" applyBorder="1" applyAlignment="1">
      <alignment horizontal="center" vertical="center"/>
    </xf>
    <xf numFmtId="0" fontId="22" fillId="0" borderId="53" xfId="0" applyFont="1" applyBorder="1">
      <alignment vertical="center"/>
    </xf>
    <xf numFmtId="0" fontId="22" fillId="0" borderId="54" xfId="0" applyFont="1" applyBorder="1">
      <alignment vertical="center"/>
    </xf>
    <xf numFmtId="0" fontId="22" fillId="0" borderId="4" xfId="0" applyFont="1" applyBorder="1">
      <alignment vertical="center"/>
    </xf>
    <xf numFmtId="0" fontId="23" fillId="0" borderId="14" xfId="0" applyFont="1" applyBorder="1" applyAlignment="1">
      <alignment vertical="center" wrapText="1"/>
    </xf>
    <xf numFmtId="0" fontId="23" fillId="0" borderId="57" xfId="3" applyFont="1" applyBorder="1">
      <alignment vertical="center"/>
    </xf>
    <xf numFmtId="0" fontId="22" fillId="0" borderId="16" xfId="0" applyFont="1" applyBorder="1">
      <alignment vertical="center"/>
    </xf>
    <xf numFmtId="0" fontId="22" fillId="0" borderId="7" xfId="0" applyFont="1" applyBorder="1">
      <alignment vertical="center"/>
    </xf>
    <xf numFmtId="0" fontId="22" fillId="0" borderId="57" xfId="0" applyFont="1" applyBorder="1">
      <alignment vertical="center"/>
    </xf>
    <xf numFmtId="0" fontId="22" fillId="0" borderId="59" xfId="0" applyFont="1" applyBorder="1">
      <alignment vertical="center"/>
    </xf>
    <xf numFmtId="0" fontId="23" fillId="0" borderId="61" xfId="0" applyFont="1" applyBorder="1">
      <alignment vertical="center"/>
    </xf>
    <xf numFmtId="0" fontId="22" fillId="0" borderId="62" xfId="0" applyFont="1" applyBorder="1">
      <alignment vertical="center"/>
    </xf>
    <xf numFmtId="0" fontId="22" fillId="0" borderId="15" xfId="0" applyFont="1" applyBorder="1">
      <alignment vertical="center"/>
    </xf>
    <xf numFmtId="0" fontId="22" fillId="0" borderId="63" xfId="0" applyFont="1" applyBorder="1">
      <alignment vertical="center"/>
    </xf>
    <xf numFmtId="0" fontId="22" fillId="0" borderId="64" xfId="0" applyFont="1" applyBorder="1">
      <alignment vertical="center"/>
    </xf>
    <xf numFmtId="0" fontId="22" fillId="0" borderId="21" xfId="0" applyFont="1" applyBorder="1" applyAlignment="1">
      <alignment horizontal="left" vertical="center" indent="2"/>
    </xf>
    <xf numFmtId="0" fontId="22" fillId="0" borderId="51" xfId="0" applyFont="1" applyBorder="1" applyAlignment="1">
      <alignment horizontal="left" vertical="center" indent="2"/>
    </xf>
    <xf numFmtId="0" fontId="22" fillId="0" borderId="7" xfId="0" applyFont="1" applyBorder="1" applyAlignment="1">
      <alignment horizontal="left" vertical="center" indent="2"/>
    </xf>
    <xf numFmtId="0" fontId="22" fillId="0" borderId="8" xfId="0" applyFont="1" applyBorder="1" applyAlignment="1">
      <alignment horizontal="left" vertical="center" indent="1"/>
    </xf>
    <xf numFmtId="0" fontId="22" fillId="0" borderId="9" xfId="0" applyFont="1" applyBorder="1" applyAlignment="1">
      <alignment horizontal="left" vertical="center" indent="1"/>
    </xf>
    <xf numFmtId="0" fontId="23" fillId="0" borderId="60" xfId="3" applyFont="1" applyBorder="1">
      <alignment vertical="center"/>
    </xf>
    <xf numFmtId="0" fontId="23" fillId="0" borderId="57" xfId="3" applyFont="1" applyBorder="1" applyAlignment="1">
      <alignment vertical="center" shrinkToFit="1"/>
    </xf>
    <xf numFmtId="0" fontId="22" fillId="8" borderId="5" xfId="0" applyFont="1" applyFill="1" applyBorder="1" applyAlignment="1">
      <alignment horizontal="center" vertical="center" shrinkToFit="1"/>
    </xf>
    <xf numFmtId="0" fontId="23" fillId="0" borderId="56" xfId="3" applyFont="1" applyBorder="1">
      <alignment vertical="center"/>
    </xf>
    <xf numFmtId="0" fontId="22" fillId="0" borderId="59" xfId="0" applyFont="1" applyBorder="1" applyAlignment="1">
      <alignment vertical="center" shrinkToFit="1"/>
    </xf>
    <xf numFmtId="0" fontId="28" fillId="10" borderId="0" xfId="3" applyFont="1" applyFill="1">
      <alignment vertical="center"/>
    </xf>
    <xf numFmtId="0" fontId="28" fillId="10" borderId="0" xfId="0" applyFont="1" applyFill="1">
      <alignment vertical="center"/>
    </xf>
    <xf numFmtId="0" fontId="23" fillId="0" borderId="0" xfId="3" applyFont="1">
      <alignment vertical="center"/>
    </xf>
    <xf numFmtId="0" fontId="22" fillId="0" borderId="57" xfId="3" applyFont="1" applyBorder="1">
      <alignment vertical="center"/>
    </xf>
    <xf numFmtId="0" fontId="7" fillId="0" borderId="0" xfId="0" applyFont="1">
      <alignment vertical="center"/>
    </xf>
    <xf numFmtId="0" fontId="11"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3" fillId="0" borderId="0" xfId="2" applyFont="1"/>
    <xf numFmtId="0" fontId="3" fillId="0" borderId="0" xfId="2" applyFont="1" applyAlignment="1">
      <alignment horizontal="center" vertical="center"/>
    </xf>
    <xf numFmtId="0" fontId="5" fillId="0" borderId="0" xfId="0" applyFont="1" applyAlignment="1">
      <alignment horizontal="center" vertical="center"/>
    </xf>
    <xf numFmtId="0" fontId="32" fillId="0" borderId="0" xfId="0" applyFont="1">
      <alignment vertical="center"/>
    </xf>
    <xf numFmtId="0" fontId="3" fillId="0" borderId="0" xfId="0" applyFont="1" applyAlignment="1">
      <alignment horizontal="center" vertical="center"/>
    </xf>
    <xf numFmtId="0" fontId="3" fillId="0" borderId="0" xfId="2" applyFont="1" applyAlignme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10" fillId="0" borderId="0" xfId="0" applyNumberFormat="1" applyFont="1" applyAlignment="1">
      <alignment horizontal="center" vertical="center"/>
    </xf>
    <xf numFmtId="0" fontId="11" fillId="0" borderId="0" xfId="0" applyFont="1" applyAlignment="1">
      <alignment horizontal="left" vertical="center"/>
    </xf>
    <xf numFmtId="0" fontId="12"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14" fillId="0" borderId="0" xfId="0" applyFont="1" applyAlignment="1">
      <alignment horizontal="right" vertical="center"/>
    </xf>
    <xf numFmtId="0" fontId="15" fillId="0" borderId="0" xfId="0" applyFont="1" applyAlignment="1">
      <alignment horizontal="right" vertical="center"/>
    </xf>
    <xf numFmtId="0" fontId="8" fillId="0" borderId="0" xfId="2" applyFont="1"/>
    <xf numFmtId="0" fontId="13" fillId="0" borderId="0" xfId="0" applyFont="1" applyAlignment="1">
      <alignment horizontal="center" vertical="center"/>
    </xf>
    <xf numFmtId="0" fontId="11" fillId="0" borderId="0" xfId="0" applyFont="1" applyAlignment="1">
      <alignment horizontal="center" vertical="center"/>
    </xf>
    <xf numFmtId="0" fontId="8" fillId="0" borderId="0" xfId="2"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8" fillId="0" borderId="0" xfId="0" applyFont="1" applyAlignment="1">
      <alignment horizontal="left" vertical="center"/>
    </xf>
    <xf numFmtId="0" fontId="11" fillId="0" borderId="0" xfId="2" applyFont="1"/>
    <xf numFmtId="0" fontId="8" fillId="0" borderId="7" xfId="2" quotePrefix="1" applyFont="1" applyBorder="1" applyAlignment="1">
      <alignment vertical="center"/>
    </xf>
    <xf numFmtId="0" fontId="8" fillId="0" borderId="1" xfId="2" quotePrefix="1" applyFont="1" applyBorder="1" applyAlignment="1">
      <alignment vertical="center"/>
    </xf>
    <xf numFmtId="0" fontId="8" fillId="0" borderId="10" xfId="2" quotePrefix="1" applyFont="1" applyBorder="1" applyAlignment="1">
      <alignment vertical="center"/>
    </xf>
    <xf numFmtId="179" fontId="8" fillId="0" borderId="0" xfId="0" applyNumberFormat="1" applyFont="1">
      <alignment vertical="center"/>
    </xf>
    <xf numFmtId="0" fontId="8" fillId="0" borderId="21" xfId="2" quotePrefix="1" applyFont="1" applyBorder="1" applyAlignment="1">
      <alignment vertical="center"/>
    </xf>
    <xf numFmtId="0" fontId="8" fillId="0" borderId="6" xfId="2" quotePrefix="1" applyFont="1" applyBorder="1" applyAlignment="1">
      <alignment vertical="center"/>
    </xf>
    <xf numFmtId="0" fontId="8" fillId="0" borderId="16" xfId="2" quotePrefix="1" applyFont="1" applyBorder="1" applyAlignment="1">
      <alignment vertical="center"/>
    </xf>
    <xf numFmtId="0" fontId="8" fillId="0" borderId="0" xfId="0" applyFont="1" applyAlignment="1">
      <alignment vertical="center" textRotation="255"/>
    </xf>
    <xf numFmtId="0" fontId="17" fillId="0" borderId="0" xfId="0" applyFont="1">
      <alignment vertical="center"/>
    </xf>
    <xf numFmtId="0" fontId="14" fillId="0" borderId="0" xfId="0" applyFont="1">
      <alignment vertical="center"/>
    </xf>
    <xf numFmtId="0" fontId="11" fillId="0" borderId="0" xfId="0" applyFont="1" applyAlignment="1"/>
    <xf numFmtId="0" fontId="12" fillId="0" borderId="0" xfId="0" applyFont="1" applyAlignment="1">
      <alignment vertical="center" wrapText="1"/>
    </xf>
    <xf numFmtId="0" fontId="13" fillId="0" borderId="0" xfId="2" applyFont="1"/>
    <xf numFmtId="0" fontId="11" fillId="0" borderId="0" xfId="2" applyFont="1" applyAlignment="1">
      <alignment horizontal="left" vertical="center"/>
    </xf>
    <xf numFmtId="0" fontId="8" fillId="0" borderId="14" xfId="0" applyFont="1" applyBorder="1" applyAlignment="1">
      <alignment horizontal="center" vertical="center" textRotation="255"/>
    </xf>
    <xf numFmtId="0" fontId="11" fillId="0" borderId="14" xfId="0" applyFont="1" applyBorder="1" applyAlignment="1">
      <alignment horizontal="center" vertical="center"/>
    </xf>
    <xf numFmtId="0" fontId="8" fillId="0" borderId="14" xfId="0" applyFont="1" applyBorder="1">
      <alignment vertical="center"/>
    </xf>
    <xf numFmtId="0" fontId="12" fillId="0" borderId="0" xfId="0" applyFont="1" applyAlignment="1">
      <alignment horizontal="center" vertical="center" wrapText="1"/>
    </xf>
    <xf numFmtId="0" fontId="8" fillId="0" borderId="0" xfId="0" applyFont="1" applyAlignment="1">
      <alignment horizontal="left" vertical="center" wrapText="1"/>
    </xf>
    <xf numFmtId="0" fontId="8" fillId="0" borderId="8" xfId="0" applyFont="1" applyBorder="1" applyAlignment="1">
      <alignment horizontal="center" vertical="center" textRotation="255"/>
    </xf>
    <xf numFmtId="0" fontId="19" fillId="0" borderId="8" xfId="3" applyFont="1" applyBorder="1">
      <alignment vertical="center"/>
    </xf>
    <xf numFmtId="0" fontId="11" fillId="0" borderId="8" xfId="0" applyFont="1" applyBorder="1" applyAlignment="1">
      <alignment horizontal="center" vertical="center"/>
    </xf>
    <xf numFmtId="0" fontId="8" fillId="0" borderId="8" xfId="0" applyFont="1" applyBorder="1">
      <alignment vertical="center"/>
    </xf>
    <xf numFmtId="0" fontId="20" fillId="0" borderId="14" xfId="2" applyFont="1" applyBorder="1" applyAlignment="1">
      <alignment horizontal="center" vertical="center" textRotation="255" wrapText="1"/>
    </xf>
    <xf numFmtId="0" fontId="20" fillId="0" borderId="0" xfId="2" applyFont="1" applyAlignment="1">
      <alignment horizontal="center" vertical="center" textRotation="255" wrapText="1"/>
    </xf>
    <xf numFmtId="0" fontId="19" fillId="0" borderId="14" xfId="0" applyFont="1" applyBorder="1">
      <alignment vertical="center"/>
    </xf>
    <xf numFmtId="0" fontId="8" fillId="0" borderId="14" xfId="0" applyFont="1" applyBorder="1" applyAlignment="1">
      <alignment vertical="center" wrapText="1"/>
    </xf>
    <xf numFmtId="0" fontId="8" fillId="0" borderId="0" xfId="0" applyFont="1" applyAlignment="1">
      <alignment vertical="center" wrapText="1"/>
    </xf>
    <xf numFmtId="183" fontId="8" fillId="0" borderId="0" xfId="0" applyNumberFormat="1" applyFont="1">
      <alignment vertical="center"/>
    </xf>
    <xf numFmtId="0" fontId="21" fillId="0" borderId="0" xfId="0" applyFont="1">
      <alignment vertical="center"/>
    </xf>
    <xf numFmtId="0" fontId="31" fillId="0" borderId="0" xfId="7" applyFont="1"/>
    <xf numFmtId="0" fontId="22" fillId="0" borderId="0" xfId="7" applyFont="1" applyAlignment="1">
      <alignment vertical="center"/>
    </xf>
    <xf numFmtId="0" fontId="31" fillId="0" borderId="0" xfId="7" applyFont="1" applyAlignment="1">
      <alignment vertical="center"/>
    </xf>
    <xf numFmtId="0" fontId="20" fillId="0" borderId="58" xfId="0" applyFont="1" applyBorder="1" applyAlignment="1">
      <alignment vertical="center" wrapText="1"/>
    </xf>
    <xf numFmtId="0" fontId="22" fillId="0" borderId="0" xfId="0" applyFont="1" applyAlignment="1">
      <alignment horizontal="left" vertical="center" indent="2"/>
    </xf>
    <xf numFmtId="0" fontId="22" fillId="0" borderId="0" xfId="0" applyFont="1" applyAlignment="1">
      <alignment horizontal="center" vertical="center"/>
    </xf>
    <xf numFmtId="0" fontId="22" fillId="0" borderId="0" xfId="0" applyFont="1" applyAlignment="1">
      <alignment vertical="center" shrinkToFit="1"/>
    </xf>
    <xf numFmtId="0" fontId="33" fillId="0" borderId="0" xfId="0" applyFont="1">
      <alignment vertical="center"/>
    </xf>
    <xf numFmtId="0" fontId="19" fillId="0" borderId="0" xfId="0" applyFont="1">
      <alignment vertical="center"/>
    </xf>
    <xf numFmtId="0" fontId="31" fillId="0" borderId="0" xfId="7" applyFont="1" applyAlignment="1">
      <alignment horizontal="center"/>
    </xf>
    <xf numFmtId="0" fontId="7" fillId="0" borderId="0" xfId="10" applyFont="1" applyAlignment="1" applyProtection="1">
      <alignment vertical="top" wrapText="1"/>
      <protection locked="0"/>
    </xf>
    <xf numFmtId="0" fontId="35" fillId="0" borderId="0" xfId="0" applyFont="1" applyAlignment="1">
      <alignment vertical="center" wrapText="1"/>
    </xf>
    <xf numFmtId="0" fontId="35" fillId="0" borderId="0" xfId="0" applyFont="1">
      <alignment vertical="center"/>
    </xf>
    <xf numFmtId="0" fontId="36" fillId="0" borderId="0" xfId="0" applyFont="1">
      <alignment vertical="center"/>
    </xf>
    <xf numFmtId="0" fontId="37" fillId="0" borderId="0" xfId="0" applyFont="1" applyAlignment="1">
      <alignment horizontal="left" vertical="center"/>
    </xf>
    <xf numFmtId="0" fontId="39" fillId="0" borderId="0" xfId="0" applyFont="1" applyAlignment="1">
      <alignment vertical="center" wrapText="1"/>
    </xf>
    <xf numFmtId="0" fontId="39" fillId="0" borderId="0" xfId="0" applyFont="1">
      <alignment vertical="center"/>
    </xf>
    <xf numFmtId="0" fontId="37" fillId="0" borderId="0" xfId="0" applyFont="1">
      <alignment vertical="center"/>
    </xf>
    <xf numFmtId="0" fontId="40" fillId="0" borderId="0" xfId="0" applyFont="1" applyAlignment="1">
      <alignment horizontal="left"/>
    </xf>
    <xf numFmtId="0" fontId="38" fillId="0" borderId="0" xfId="0" applyFont="1" applyAlignment="1"/>
    <xf numFmtId="180" fontId="40" fillId="0" borderId="0" xfId="0" applyNumberFormat="1" applyFont="1" applyAlignment="1">
      <alignment horizontal="center"/>
    </xf>
    <xf numFmtId="0" fontId="40" fillId="0" borderId="0" xfId="0" applyFont="1" applyAlignment="1">
      <alignment horizontal="center"/>
    </xf>
    <xf numFmtId="0" fontId="40" fillId="0" borderId="0" xfId="0" applyFont="1" applyAlignment="1">
      <alignment horizontal="left" vertical="center" indent="1"/>
    </xf>
    <xf numFmtId="0" fontId="33" fillId="0" borderId="0" xfId="2" applyFont="1" applyAlignment="1">
      <alignment horizontal="left" vertical="center"/>
    </xf>
    <xf numFmtId="0" fontId="34" fillId="0" borderId="0" xfId="0" applyFont="1" applyAlignment="1">
      <alignment horizontal="center" vertical="center" textRotation="255"/>
    </xf>
    <xf numFmtId="0" fontId="34" fillId="0" borderId="0" xfId="0" applyFont="1" applyAlignment="1">
      <alignment vertical="center" wrapText="1"/>
    </xf>
    <xf numFmtId="0" fontId="19" fillId="0" borderId="0" xfId="0" applyFont="1" applyAlignment="1">
      <alignment horizontal="center" vertical="center"/>
    </xf>
    <xf numFmtId="0" fontId="38" fillId="0" borderId="0" xfId="0" applyFont="1">
      <alignment vertical="center"/>
    </xf>
    <xf numFmtId="0" fontId="38" fillId="2" borderId="72" xfId="0" applyFont="1" applyFill="1" applyBorder="1" applyAlignment="1" applyProtection="1">
      <alignment horizontal="center" vertical="center"/>
      <protection locked="0"/>
    </xf>
    <xf numFmtId="0" fontId="38" fillId="2" borderId="73" xfId="0" applyFont="1" applyFill="1" applyBorder="1" applyAlignment="1" applyProtection="1">
      <alignment horizontal="center" vertical="center"/>
      <protection locked="0"/>
    </xf>
    <xf numFmtId="0" fontId="38" fillId="2" borderId="80" xfId="0" applyFont="1" applyFill="1" applyBorder="1" applyAlignment="1" applyProtection="1">
      <alignment horizontal="center" vertical="center"/>
      <protection locked="0"/>
    </xf>
    <xf numFmtId="0" fontId="38" fillId="2" borderId="8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protection locked="0"/>
    </xf>
    <xf numFmtId="184" fontId="21" fillId="11" borderId="0" xfId="3" applyNumberFormat="1" applyFont="1" applyFill="1">
      <alignment vertical="center"/>
    </xf>
    <xf numFmtId="0" fontId="42" fillId="0" borderId="14" xfId="2" applyFont="1" applyBorder="1" applyAlignment="1">
      <alignment horizontal="center" vertical="center" textRotation="255" wrapText="1"/>
    </xf>
    <xf numFmtId="0" fontId="42" fillId="0" borderId="0" xfId="2" applyFont="1" applyAlignment="1">
      <alignment horizontal="center" vertical="center" textRotation="255" wrapText="1"/>
    </xf>
    <xf numFmtId="0" fontId="19" fillId="0" borderId="14" xfId="0" applyFont="1" applyBorder="1" applyAlignment="1">
      <alignment vertical="center" wrapText="1"/>
    </xf>
    <xf numFmtId="0" fontId="19" fillId="0" borderId="0" xfId="0" applyFont="1" applyAlignment="1">
      <alignment vertical="center" wrapText="1"/>
    </xf>
    <xf numFmtId="0" fontId="38" fillId="0" borderId="0" xfId="0" applyFont="1" applyAlignment="1">
      <alignment horizontal="center" vertical="center"/>
    </xf>
    <xf numFmtId="0" fontId="44" fillId="0" borderId="14" xfId="2" applyFont="1" applyBorder="1" applyAlignment="1">
      <alignment horizontal="center" vertical="center" wrapText="1"/>
    </xf>
    <xf numFmtId="0" fontId="19" fillId="0" borderId="14" xfId="0" applyFont="1" applyBorder="1" applyAlignment="1">
      <alignment horizontal="right" vertical="center"/>
    </xf>
    <xf numFmtId="0" fontId="43" fillId="0" borderId="0" xfId="2" applyFont="1" applyAlignment="1">
      <alignment vertical="center" wrapText="1"/>
    </xf>
    <xf numFmtId="0" fontId="19" fillId="0" borderId="10" xfId="0" applyFont="1" applyBorder="1" applyAlignment="1">
      <alignment vertical="center" wrapText="1"/>
    </xf>
    <xf numFmtId="181" fontId="34" fillId="2" borderId="34" xfId="0" applyNumberFormat="1" applyFont="1" applyFill="1" applyBorder="1" applyAlignment="1" applyProtection="1">
      <alignment vertical="center" wrapText="1"/>
      <protection locked="0"/>
    </xf>
    <xf numFmtId="0" fontId="19" fillId="0" borderId="0" xfId="2" applyFont="1" applyAlignment="1">
      <alignment horizontal="left" vertical="center" wrapText="1"/>
    </xf>
    <xf numFmtId="38" fontId="19" fillId="0" borderId="0" xfId="1" applyFont="1" applyFill="1" applyBorder="1" applyAlignment="1">
      <alignment horizontal="center"/>
    </xf>
    <xf numFmtId="0" fontId="19" fillId="0" borderId="0" xfId="0" applyFont="1" applyAlignment="1">
      <alignment horizontal="right"/>
    </xf>
    <xf numFmtId="0" fontId="38" fillId="0" borderId="0" xfId="2" applyFont="1"/>
    <xf numFmtId="185" fontId="19" fillId="2" borderId="1" xfId="0" applyNumberFormat="1" applyFont="1" applyFill="1" applyBorder="1" applyAlignment="1" applyProtection="1">
      <alignment horizontal="right" vertical="center" shrinkToFit="1"/>
      <protection locked="0"/>
    </xf>
    <xf numFmtId="184" fontId="19" fillId="3" borderId="2" xfId="0" applyNumberFormat="1" applyFont="1" applyFill="1" applyBorder="1" applyAlignment="1">
      <alignment horizontal="right" vertical="center" shrinkToFit="1"/>
    </xf>
    <xf numFmtId="185" fontId="19" fillId="2" borderId="10" xfId="0" applyNumberFormat="1" applyFont="1" applyFill="1" applyBorder="1" applyAlignment="1" applyProtection="1">
      <alignment horizontal="right" vertical="center" shrinkToFit="1"/>
      <protection locked="0"/>
    </xf>
    <xf numFmtId="186" fontId="19" fillId="3" borderId="1" xfId="0" applyNumberFormat="1" applyFont="1" applyFill="1" applyBorder="1" applyAlignment="1">
      <alignment horizontal="right" vertical="center" shrinkToFit="1"/>
    </xf>
    <xf numFmtId="184" fontId="19" fillId="3" borderId="9" xfId="0" applyNumberFormat="1" applyFont="1" applyFill="1" applyBorder="1" applyAlignment="1">
      <alignment horizontal="right" vertical="center" shrinkToFit="1"/>
    </xf>
    <xf numFmtId="185" fontId="8" fillId="2" borderId="1" xfId="0" applyNumberFormat="1" applyFont="1" applyFill="1" applyBorder="1" applyAlignment="1" applyProtection="1">
      <alignment horizontal="right" vertical="center" shrinkToFit="1"/>
      <protection locked="0"/>
    </xf>
    <xf numFmtId="0" fontId="38" fillId="0" borderId="82" xfId="0" applyFont="1" applyBorder="1" applyAlignment="1">
      <alignment horizontal="left" vertical="center"/>
    </xf>
    <xf numFmtId="182" fontId="41" fillId="0" borderId="83" xfId="1" applyNumberFormat="1" applyFont="1" applyFill="1" applyBorder="1" applyAlignment="1">
      <alignment horizontal="right" vertical="center" wrapText="1"/>
    </xf>
    <xf numFmtId="0" fontId="19" fillId="0" borderId="83" xfId="0" applyFont="1" applyBorder="1" applyAlignment="1">
      <alignment horizontal="center" vertical="center" wrapText="1"/>
    </xf>
    <xf numFmtId="187" fontId="41" fillId="0" borderId="83" xfId="0" applyNumberFormat="1" applyFont="1" applyBorder="1" applyAlignment="1">
      <alignment vertical="center" wrapText="1" shrinkToFit="1"/>
    </xf>
    <xf numFmtId="0" fontId="19" fillId="0" borderId="83" xfId="0" applyFont="1" applyBorder="1">
      <alignment vertical="center"/>
    </xf>
    <xf numFmtId="0" fontId="19" fillId="0" borderId="84" xfId="0" applyFont="1" applyBorder="1">
      <alignment vertical="center"/>
    </xf>
    <xf numFmtId="0" fontId="38" fillId="0" borderId="85" xfId="0" applyFont="1" applyBorder="1">
      <alignment vertical="center"/>
    </xf>
    <xf numFmtId="0" fontId="45" fillId="0" borderId="0" xfId="0" applyFont="1">
      <alignment vertical="center"/>
    </xf>
    <xf numFmtId="0" fontId="45" fillId="0" borderId="86" xfId="0" applyFont="1" applyBorder="1">
      <alignment vertical="center"/>
    </xf>
    <xf numFmtId="177" fontId="46" fillId="0" borderId="3" xfId="0" applyNumberFormat="1" applyFont="1" applyBorder="1" applyAlignment="1">
      <alignment horizontal="center" vertical="center"/>
    </xf>
    <xf numFmtId="0" fontId="38" fillId="0" borderId="87" xfId="0" applyFont="1" applyBorder="1">
      <alignment vertical="center"/>
    </xf>
    <xf numFmtId="0" fontId="38" fillId="0" borderId="88" xfId="0" applyFont="1" applyBorder="1">
      <alignment vertical="center"/>
    </xf>
    <xf numFmtId="177" fontId="46" fillId="0" borderId="88" xfId="0" applyNumberFormat="1" applyFont="1" applyBorder="1" applyAlignment="1">
      <alignment horizontal="center" vertical="center"/>
    </xf>
    <xf numFmtId="0" fontId="45" fillId="0" borderId="88" xfId="0" applyFont="1" applyBorder="1">
      <alignment vertical="center"/>
    </xf>
    <xf numFmtId="0" fontId="45" fillId="0" borderId="89" xfId="0" applyFont="1" applyBorder="1">
      <alignment vertical="center"/>
    </xf>
    <xf numFmtId="0" fontId="38" fillId="0" borderId="90" xfId="0" applyFont="1" applyBorder="1">
      <alignment vertical="center"/>
    </xf>
    <xf numFmtId="0" fontId="38" fillId="0" borderId="82" xfId="0" applyFont="1" applyBorder="1">
      <alignment vertical="center"/>
    </xf>
    <xf numFmtId="0" fontId="38" fillId="0" borderId="83" xfId="0" applyFont="1" applyBorder="1">
      <alignment vertical="center"/>
    </xf>
    <xf numFmtId="0" fontId="38" fillId="0" borderId="84" xfId="0" applyFont="1" applyBorder="1">
      <alignment vertical="center"/>
    </xf>
    <xf numFmtId="0" fontId="38" fillId="0" borderId="86" xfId="0" applyFont="1" applyBorder="1">
      <alignment vertical="center"/>
    </xf>
    <xf numFmtId="0" fontId="38" fillId="0" borderId="3" xfId="0" applyFont="1" applyBorder="1">
      <alignment vertical="center"/>
    </xf>
    <xf numFmtId="0" fontId="34" fillId="0" borderId="85" xfId="0" applyFont="1" applyBorder="1" applyAlignment="1">
      <alignment vertical="top"/>
    </xf>
    <xf numFmtId="0" fontId="11" fillId="0" borderId="87" xfId="0" applyFont="1" applyBorder="1">
      <alignment vertical="center"/>
    </xf>
    <xf numFmtId="0" fontId="11" fillId="0" borderId="88" xfId="0" applyFont="1" applyBorder="1">
      <alignment vertical="center"/>
    </xf>
    <xf numFmtId="0" fontId="11" fillId="0" borderId="89" xfId="0" applyFont="1" applyBorder="1">
      <alignment vertical="center"/>
    </xf>
    <xf numFmtId="0" fontId="47" fillId="0" borderId="0" xfId="7" applyFont="1"/>
    <xf numFmtId="0" fontId="47" fillId="0" borderId="0" xfId="7" applyFont="1" applyAlignment="1">
      <alignment horizontal="right"/>
    </xf>
    <xf numFmtId="0" fontId="23" fillId="0" borderId="0" xfId="7" applyFont="1"/>
    <xf numFmtId="0" fontId="23" fillId="0" borderId="5" xfId="7" applyFont="1" applyBorder="1" applyAlignment="1">
      <alignment vertical="center"/>
    </xf>
    <xf numFmtId="0" fontId="23" fillId="0" borderId="0" xfId="7" applyFont="1" applyAlignment="1">
      <alignment vertical="center"/>
    </xf>
    <xf numFmtId="0" fontId="23" fillId="2" borderId="5" xfId="7" applyFont="1" applyFill="1" applyBorder="1" applyAlignment="1" applyProtection="1">
      <alignment vertical="center" wrapText="1"/>
      <protection locked="0"/>
    </xf>
    <xf numFmtId="0" fontId="23" fillId="2" borderId="4" xfId="7" applyFont="1" applyFill="1" applyBorder="1" applyAlignment="1" applyProtection="1">
      <alignment vertical="center" wrapText="1"/>
      <protection locked="0"/>
    </xf>
    <xf numFmtId="0" fontId="23" fillId="0" borderId="4" xfId="7" applyFont="1" applyBorder="1" applyAlignment="1">
      <alignment vertical="center"/>
    </xf>
    <xf numFmtId="38" fontId="23" fillId="3" borderId="20" xfId="8" applyFont="1" applyFill="1" applyBorder="1">
      <alignment vertical="center"/>
    </xf>
    <xf numFmtId="0" fontId="23" fillId="0" borderId="20" xfId="7" applyFont="1" applyBorder="1" applyAlignment="1">
      <alignment vertical="center"/>
    </xf>
    <xf numFmtId="0" fontId="47" fillId="0" borderId="0" xfId="7" applyFont="1" applyAlignment="1">
      <alignment vertical="center"/>
    </xf>
    <xf numFmtId="0" fontId="22" fillId="7" borderId="0" xfId="0" applyFont="1" applyFill="1" applyAlignment="1">
      <alignment horizontal="center" vertical="center"/>
    </xf>
    <xf numFmtId="0" fontId="22" fillId="9" borderId="0" xfId="0" applyFont="1" applyFill="1" applyAlignment="1">
      <alignment vertical="center" wrapText="1"/>
    </xf>
    <xf numFmtId="0" fontId="22" fillId="0" borderId="54" xfId="0" applyFont="1" applyBorder="1" applyAlignment="1">
      <alignment vertical="center" shrinkToFit="1"/>
    </xf>
    <xf numFmtId="0" fontId="22" fillId="0" borderId="53" xfId="0" applyFont="1" applyBorder="1" applyAlignment="1">
      <alignment vertical="center" shrinkToFit="1"/>
    </xf>
    <xf numFmtId="0" fontId="22" fillId="0" borderId="55" xfId="0" applyFont="1" applyBorder="1">
      <alignment vertical="center"/>
    </xf>
    <xf numFmtId="0" fontId="22" fillId="0" borderId="5" xfId="0" applyFont="1" applyBorder="1">
      <alignment vertical="center"/>
    </xf>
    <xf numFmtId="0" fontId="23" fillId="0" borderId="65" xfId="3" applyFont="1" applyBorder="1">
      <alignment vertical="center"/>
    </xf>
    <xf numFmtId="0" fontId="22" fillId="0" borderId="57" xfId="0" applyFont="1" applyBorder="1" applyAlignment="1">
      <alignment vertical="center" shrinkToFit="1"/>
    </xf>
    <xf numFmtId="0" fontId="22" fillId="0" borderId="91" xfId="0" applyFont="1" applyBorder="1">
      <alignment vertical="center"/>
    </xf>
    <xf numFmtId="0" fontId="20" fillId="0" borderId="92" xfId="0" applyFont="1" applyBorder="1" applyAlignment="1">
      <alignment vertical="center" wrapText="1"/>
    </xf>
    <xf numFmtId="0" fontId="22" fillId="9" borderId="4" xfId="0" applyFont="1" applyFill="1" applyBorder="1">
      <alignment vertical="center"/>
    </xf>
    <xf numFmtId="0" fontId="22" fillId="9" borderId="5" xfId="0" applyFont="1" applyFill="1" applyBorder="1">
      <alignment vertical="center"/>
    </xf>
    <xf numFmtId="0" fontId="22" fillId="0" borderId="1" xfId="0" applyFont="1" applyBorder="1">
      <alignment vertical="center"/>
    </xf>
    <xf numFmtId="0" fontId="22" fillId="0" borderId="0" xfId="0" applyFont="1" applyAlignment="1">
      <alignment horizontal="center" vertical="center" shrinkToFit="1"/>
    </xf>
    <xf numFmtId="0" fontId="23" fillId="0" borderId="65" xfId="3" applyFont="1" applyBorder="1" applyAlignment="1">
      <alignment horizontal="right" vertical="center"/>
    </xf>
    <xf numFmtId="0" fontId="23" fillId="0" borderId="91" xfId="3" applyFont="1" applyBorder="1">
      <alignment vertical="center"/>
    </xf>
    <xf numFmtId="0" fontId="23" fillId="0" borderId="5" xfId="3" applyFont="1" applyBorder="1" applyAlignment="1">
      <alignment horizontal="right" vertical="center"/>
    </xf>
    <xf numFmtId="0" fontId="19" fillId="0" borderId="0" xfId="10" applyFont="1" applyAlignment="1">
      <alignment vertical="center"/>
    </xf>
    <xf numFmtId="0" fontId="38" fillId="0" borderId="0" xfId="10" applyFont="1" applyAlignment="1">
      <alignment vertical="center"/>
    </xf>
    <xf numFmtId="0" fontId="19" fillId="11" borderId="0" xfId="10" applyFont="1" applyFill="1" applyAlignment="1">
      <alignment vertical="center"/>
    </xf>
    <xf numFmtId="0" fontId="19" fillId="0" borderId="0" xfId="10" applyFont="1" applyAlignment="1">
      <alignment vertical="center" wrapText="1"/>
    </xf>
    <xf numFmtId="0" fontId="19" fillId="0" borderId="0" xfId="10" applyFont="1" applyAlignment="1">
      <alignment horizontal="left" vertical="center"/>
    </xf>
    <xf numFmtId="0" fontId="19" fillId="0" borderId="0" xfId="10" applyFont="1" applyAlignment="1">
      <alignment horizontal="center" vertical="center"/>
    </xf>
    <xf numFmtId="0" fontId="19" fillId="2" borderId="1" xfId="11" applyFont="1" applyFill="1" applyBorder="1" applyAlignment="1" applyProtection="1">
      <alignment vertical="center" shrinkToFit="1"/>
      <protection locked="0"/>
    </xf>
    <xf numFmtId="0" fontId="19" fillId="2" borderId="94" xfId="11" applyFont="1" applyFill="1" applyBorder="1" applyAlignment="1">
      <alignment horizontal="center" vertical="center" shrinkToFit="1"/>
    </xf>
    <xf numFmtId="0" fontId="19" fillId="2" borderId="95" xfId="11" applyFont="1" applyFill="1" applyBorder="1" applyAlignment="1">
      <alignment horizontal="center" vertical="center" shrinkToFit="1"/>
    </xf>
    <xf numFmtId="0" fontId="19" fillId="2" borderId="3" xfId="11" applyFont="1" applyFill="1" applyBorder="1" applyAlignment="1" applyProtection="1">
      <alignment vertical="center" shrinkToFit="1"/>
      <protection locked="0"/>
    </xf>
    <xf numFmtId="0" fontId="19" fillId="2" borderId="2" xfId="11" applyFont="1" applyFill="1" applyBorder="1" applyAlignment="1">
      <alignment horizontal="center" vertical="center" shrinkToFit="1"/>
    </xf>
    <xf numFmtId="0" fontId="8" fillId="2" borderId="1" xfId="11" applyFont="1" applyFill="1" applyBorder="1" applyAlignment="1" applyProtection="1">
      <alignment vertical="center" shrinkToFit="1"/>
      <protection locked="0"/>
    </xf>
    <xf numFmtId="0" fontId="8" fillId="2" borderId="94" xfId="11" applyFont="1" applyFill="1" applyBorder="1" applyAlignment="1">
      <alignment horizontal="center" vertical="center" shrinkToFit="1"/>
    </xf>
    <xf numFmtId="0" fontId="8" fillId="2" borderId="95" xfId="11" applyFont="1" applyFill="1" applyBorder="1" applyAlignment="1">
      <alignment horizontal="center" vertical="center" shrinkToFit="1"/>
    </xf>
    <xf numFmtId="0" fontId="8" fillId="2" borderId="3" xfId="11" applyFont="1" applyFill="1" applyBorder="1" applyAlignment="1" applyProtection="1">
      <alignment vertical="center" shrinkToFit="1"/>
      <protection locked="0"/>
    </xf>
    <xf numFmtId="0" fontId="8" fillId="2" borderId="2" xfId="11" applyFont="1" applyFill="1" applyBorder="1" applyAlignment="1">
      <alignment horizontal="center" vertical="center" shrinkToFit="1"/>
    </xf>
    <xf numFmtId="0" fontId="11" fillId="0" borderId="0" xfId="0" applyFont="1" applyAlignment="1">
      <alignment horizontal="left" vertical="top"/>
    </xf>
    <xf numFmtId="0" fontId="49" fillId="0" borderId="0" xfId="0" applyFont="1" applyAlignment="1">
      <alignment horizontal="left" vertical="top" wrapText="1"/>
    </xf>
    <xf numFmtId="0" fontId="49" fillId="0" borderId="8" xfId="0" applyFont="1" applyBorder="1" applyAlignment="1">
      <alignment horizontal="center" vertical="top" wrapText="1"/>
    </xf>
    <xf numFmtId="189" fontId="46" fillId="0" borderId="18" xfId="1" applyNumberFormat="1" applyFont="1" applyFill="1" applyBorder="1" applyAlignment="1" applyProtection="1">
      <alignment shrinkToFit="1"/>
    </xf>
    <xf numFmtId="0" fontId="19" fillId="0" borderId="0" xfId="0" applyFont="1" applyAlignment="1">
      <alignment horizontal="center" vertical="center" wrapText="1"/>
    </xf>
    <xf numFmtId="188" fontId="41" fillId="0" borderId="0" xfId="1" applyNumberFormat="1" applyFont="1" applyFill="1" applyBorder="1" applyAlignment="1" applyProtection="1">
      <alignment horizontal="center" shrinkToFit="1"/>
    </xf>
    <xf numFmtId="0" fontId="51" fillId="0" borderId="0" xfId="1" applyNumberFormat="1" applyFont="1" applyFill="1" applyBorder="1" applyAlignment="1" applyProtection="1">
      <alignment horizontal="center" shrinkToFit="1"/>
    </xf>
    <xf numFmtId="189" fontId="41" fillId="0" borderId="0" xfId="1" applyNumberFormat="1" applyFont="1" applyFill="1" applyBorder="1" applyAlignment="1" applyProtection="1">
      <alignment shrinkToFit="1"/>
    </xf>
    <xf numFmtId="187" fontId="41" fillId="0" borderId="0" xfId="0" applyNumberFormat="1" applyFont="1" applyAlignment="1">
      <alignment horizontal="center" shrinkToFit="1"/>
    </xf>
    <xf numFmtId="9" fontId="19" fillId="0" borderId="0" xfId="0" applyNumberFormat="1" applyFont="1" applyAlignment="1">
      <alignment horizontal="center"/>
    </xf>
    <xf numFmtId="0" fontId="38" fillId="0" borderId="0" xfId="0" applyFont="1" applyAlignment="1">
      <alignment horizontal="left" vertical="top"/>
    </xf>
    <xf numFmtId="0" fontId="52" fillId="0" borderId="0" xfId="0" applyFont="1" applyAlignment="1">
      <alignment horizontal="left" vertical="top" wrapText="1"/>
    </xf>
    <xf numFmtId="0" fontId="52" fillId="0" borderId="0" xfId="0" applyFont="1" applyAlignment="1">
      <alignment horizontal="center" vertical="top" wrapText="1"/>
    </xf>
    <xf numFmtId="0" fontId="34" fillId="11" borderId="0" xfId="9" applyFont="1" applyFill="1">
      <alignment vertical="center"/>
    </xf>
    <xf numFmtId="0" fontId="34" fillId="0" borderId="0" xfId="0" applyFont="1">
      <alignment vertical="center"/>
    </xf>
    <xf numFmtId="0" fontId="34" fillId="11" borderId="0" xfId="9" applyFont="1" applyFill="1" applyAlignment="1">
      <alignment horizontal="left" vertical="center"/>
    </xf>
    <xf numFmtId="0" fontId="11" fillId="11" borderId="0" xfId="9" applyFont="1" applyFill="1" applyAlignment="1">
      <alignment horizontal="left" vertical="center"/>
    </xf>
    <xf numFmtId="0" fontId="38" fillId="11" borderId="0" xfId="9" applyFont="1" applyFill="1">
      <alignment vertical="center"/>
    </xf>
    <xf numFmtId="0" fontId="19" fillId="13" borderId="0" xfId="12" applyFont="1" applyFill="1"/>
    <xf numFmtId="0" fontId="19" fillId="0" borderId="0" xfId="12" applyFont="1" applyAlignment="1">
      <alignment vertical="top" wrapText="1" shrinkToFit="1"/>
    </xf>
    <xf numFmtId="0" fontId="19" fillId="3" borderId="8" xfId="12" applyFont="1" applyFill="1" applyBorder="1" applyAlignment="1">
      <alignment horizontal="right" vertical="top" shrinkToFit="1"/>
    </xf>
    <xf numFmtId="0" fontId="19" fillId="13" borderId="0" xfId="12" applyFont="1" applyFill="1" applyAlignment="1">
      <alignment vertical="center"/>
    </xf>
    <xf numFmtId="0" fontId="53" fillId="2" borderId="0" xfId="12" applyFont="1" applyFill="1" applyAlignment="1" applyProtection="1">
      <alignment horizontal="right" vertical="center"/>
      <protection locked="0"/>
    </xf>
    <xf numFmtId="0" fontId="54" fillId="13" borderId="0" xfId="12" applyFont="1" applyFill="1" applyAlignment="1">
      <alignment vertical="center"/>
    </xf>
    <xf numFmtId="0" fontId="40" fillId="13" borderId="0" xfId="12" applyFont="1" applyFill="1" applyAlignment="1">
      <alignment vertical="center"/>
    </xf>
    <xf numFmtId="0" fontId="19" fillId="13" borderId="8" xfId="12" applyFont="1" applyFill="1" applyBorder="1" applyAlignment="1">
      <alignment horizontal="left"/>
    </xf>
    <xf numFmtId="0" fontId="19" fillId="13" borderId="0" xfId="12" applyFont="1" applyFill="1" applyAlignment="1">
      <alignment horizontal="left"/>
    </xf>
    <xf numFmtId="0" fontId="19" fillId="4" borderId="5" xfId="12" applyFont="1" applyFill="1" applyBorder="1" applyAlignment="1">
      <alignment horizontal="center" vertical="center"/>
    </xf>
    <xf numFmtId="0" fontId="19" fillId="4" borderId="5" xfId="12" applyFont="1" applyFill="1" applyBorder="1" applyAlignment="1">
      <alignment horizontal="center" vertical="center" wrapText="1"/>
    </xf>
    <xf numFmtId="0" fontId="19" fillId="4" borderId="1" xfId="12" applyFont="1" applyFill="1" applyBorder="1" applyAlignment="1">
      <alignment horizontal="center" vertical="center" wrapText="1"/>
    </xf>
    <xf numFmtId="0" fontId="19" fillId="4" borderId="16" xfId="12" applyFont="1" applyFill="1" applyBorder="1" applyAlignment="1">
      <alignment horizontal="center" vertical="center" wrapText="1"/>
    </xf>
    <xf numFmtId="0" fontId="38" fillId="13" borderId="0" xfId="12" applyFont="1" applyFill="1" applyAlignment="1">
      <alignment vertical="center"/>
    </xf>
    <xf numFmtId="0" fontId="38" fillId="2" borderId="5" xfId="12" applyFont="1" applyFill="1" applyBorder="1" applyAlignment="1" applyProtection="1">
      <alignment horizontal="center" vertical="center" shrinkToFit="1"/>
      <protection locked="0"/>
    </xf>
    <xf numFmtId="0" fontId="38" fillId="2" borderId="1" xfId="12" applyFont="1" applyFill="1" applyBorder="1" applyAlignment="1" applyProtection="1">
      <alignment horizontal="center" vertical="center" shrinkToFit="1"/>
      <protection locked="0"/>
    </xf>
    <xf numFmtId="38" fontId="38" fillId="2" borderId="5" xfId="13" applyFont="1" applyFill="1" applyBorder="1" applyAlignment="1" applyProtection="1">
      <alignment vertical="center" shrinkToFit="1"/>
      <protection locked="0"/>
    </xf>
    <xf numFmtId="38" fontId="38" fillId="2" borderId="5" xfId="13" applyFont="1" applyFill="1" applyBorder="1" applyAlignment="1" applyProtection="1">
      <alignment horizontal="right" vertical="center" shrinkToFit="1"/>
      <protection locked="0"/>
    </xf>
    <xf numFmtId="0" fontId="38" fillId="2" borderId="5" xfId="12" applyFont="1" applyFill="1" applyBorder="1" applyAlignment="1" applyProtection="1">
      <alignment vertical="center" shrinkToFit="1"/>
      <protection locked="0"/>
    </xf>
    <xf numFmtId="0" fontId="38" fillId="11" borderId="5" xfId="12" applyFont="1" applyFill="1" applyBorder="1" applyAlignment="1">
      <alignment vertical="center"/>
    </xf>
    <xf numFmtId="0" fontId="38" fillId="11" borderId="5" xfId="12" applyFont="1" applyFill="1" applyBorder="1" applyAlignment="1">
      <alignment horizontal="right" vertical="center" shrinkToFit="1"/>
    </xf>
    <xf numFmtId="0" fontId="38" fillId="11" borderId="5" xfId="12" applyFont="1" applyFill="1" applyBorder="1" applyAlignment="1">
      <alignment vertical="center" shrinkToFit="1"/>
    </xf>
    <xf numFmtId="0" fontId="55" fillId="13" borderId="0" xfId="12" applyFont="1" applyFill="1" applyAlignment="1">
      <alignment vertical="center"/>
    </xf>
    <xf numFmtId="0" fontId="19" fillId="0" borderId="0" xfId="12" applyFont="1"/>
    <xf numFmtId="0" fontId="56" fillId="0" borderId="0" xfId="12" applyFont="1" applyAlignment="1">
      <alignment horizontal="center" vertical="center" shrinkToFit="1"/>
    </xf>
    <xf numFmtId="38" fontId="56" fillId="0" borderId="0" xfId="13" applyFont="1" applyFill="1" applyBorder="1" applyAlignment="1">
      <alignment horizontal="right" vertical="center" shrinkToFit="1"/>
    </xf>
    <xf numFmtId="0" fontId="57" fillId="0" borderId="0" xfId="12" applyFont="1" applyAlignment="1">
      <alignment vertical="center" shrinkToFit="1"/>
    </xf>
    <xf numFmtId="0" fontId="57" fillId="0" borderId="0" xfId="12" applyFont="1" applyAlignment="1">
      <alignment vertical="center"/>
    </xf>
    <xf numFmtId="0" fontId="27" fillId="0" borderId="21" xfId="0" applyFont="1" applyBorder="1">
      <alignment vertical="center"/>
    </xf>
    <xf numFmtId="0" fontId="27" fillId="0" borderId="0" xfId="0" applyFont="1">
      <alignment vertical="center"/>
    </xf>
    <xf numFmtId="0" fontId="27" fillId="0" borderId="51" xfId="0" applyFont="1" applyBorder="1">
      <alignment vertical="center"/>
    </xf>
    <xf numFmtId="0" fontId="22" fillId="0" borderId="21" xfId="0" applyFont="1" applyBorder="1" applyAlignment="1">
      <alignment horizontal="left" vertical="center" indent="1"/>
    </xf>
    <xf numFmtId="0" fontId="22" fillId="0" borderId="0" xfId="0" applyFont="1" applyAlignment="1">
      <alignment horizontal="left" vertical="center" indent="1"/>
    </xf>
    <xf numFmtId="0" fontId="22" fillId="0" borderId="51" xfId="0" applyFont="1" applyBorder="1" applyAlignment="1">
      <alignment horizontal="left" vertical="center" indent="1"/>
    </xf>
    <xf numFmtId="0" fontId="27" fillId="0" borderId="21" xfId="0" applyFont="1" applyBorder="1" applyAlignment="1">
      <alignment horizontal="left" vertical="center" indent="2"/>
    </xf>
    <xf numFmtId="0" fontId="27" fillId="0" borderId="0" xfId="0" applyFont="1" applyAlignment="1">
      <alignment horizontal="left" vertical="center" indent="2"/>
    </xf>
    <xf numFmtId="0" fontId="27" fillId="0" borderId="51" xfId="0" applyFont="1" applyBorder="1" applyAlignment="1">
      <alignment horizontal="left" vertical="center" indent="2"/>
    </xf>
    <xf numFmtId="0" fontId="22" fillId="0" borderId="21" xfId="0" applyFont="1" applyBorder="1">
      <alignment vertical="center"/>
    </xf>
    <xf numFmtId="0" fontId="22" fillId="0" borderId="0" xfId="0" applyFont="1">
      <alignment vertical="center"/>
    </xf>
    <xf numFmtId="0" fontId="22" fillId="0" borderId="51" xfId="0" applyFont="1" applyBorder="1">
      <alignment vertical="center"/>
    </xf>
    <xf numFmtId="0" fontId="22" fillId="0" borderId="60" xfId="0" applyFont="1" applyBorder="1">
      <alignment vertical="center"/>
    </xf>
    <xf numFmtId="0" fontId="22" fillId="0" borderId="96" xfId="0" applyFont="1" applyBorder="1" applyAlignment="1">
      <alignment vertical="center" shrinkToFit="1"/>
    </xf>
    <xf numFmtId="0" fontId="22" fillId="0" borderId="60" xfId="0" applyFont="1" applyBorder="1" applyAlignment="1">
      <alignment vertical="center" shrinkToFit="1"/>
    </xf>
    <xf numFmtId="0" fontId="22" fillId="0" borderId="66" xfId="0" applyFont="1" applyBorder="1">
      <alignment vertical="center"/>
    </xf>
    <xf numFmtId="0" fontId="22" fillId="0" borderId="6" xfId="0" applyFont="1" applyBorder="1">
      <alignment vertical="center"/>
    </xf>
    <xf numFmtId="0" fontId="22" fillId="0" borderId="98" xfId="0" applyFont="1" applyBorder="1">
      <alignment vertical="center"/>
    </xf>
    <xf numFmtId="0" fontId="23" fillId="0" borderId="59" xfId="3" applyFont="1" applyBorder="1" applyAlignment="1">
      <alignment vertical="center" shrinkToFit="1"/>
    </xf>
    <xf numFmtId="0" fontId="19" fillId="4" borderId="5" xfId="0" applyFont="1" applyFill="1" applyBorder="1" applyAlignment="1">
      <alignment horizontal="center" vertical="center"/>
    </xf>
    <xf numFmtId="0" fontId="38" fillId="0" borderId="14" xfId="0" applyFont="1" applyBorder="1" applyAlignment="1">
      <alignment horizontal="center" vertical="center"/>
    </xf>
    <xf numFmtId="0" fontId="38" fillId="2" borderId="4" xfId="0" applyFont="1" applyFill="1" applyBorder="1" applyAlignment="1" applyProtection="1">
      <alignment horizontal="center" vertical="center"/>
      <protection locked="0"/>
    </xf>
    <xf numFmtId="0" fontId="8" fillId="4" borderId="5" xfId="0" applyFont="1" applyFill="1" applyBorder="1" applyAlignment="1">
      <alignment horizontal="center" vertical="center"/>
    </xf>
    <xf numFmtId="0" fontId="19" fillId="0" borderId="14" xfId="3" applyFont="1" applyBorder="1">
      <alignment vertical="center"/>
    </xf>
    <xf numFmtId="0" fontId="19" fillId="11" borderId="8" xfId="0" applyFont="1" applyFill="1" applyBorder="1" applyAlignment="1">
      <alignment horizontal="center" vertical="center"/>
    </xf>
    <xf numFmtId="0" fontId="17"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xf>
    <xf numFmtId="0" fontId="47" fillId="0" borderId="0" xfId="7" applyFont="1" applyAlignment="1">
      <alignment horizontal="center"/>
    </xf>
    <xf numFmtId="0" fontId="47" fillId="4" borderId="5" xfId="7" applyFont="1" applyFill="1" applyBorder="1" applyAlignment="1">
      <alignment horizontal="center"/>
    </xf>
    <xf numFmtId="0" fontId="23" fillId="9" borderId="55" xfId="3" applyFont="1" applyFill="1" applyBorder="1" applyAlignment="1">
      <alignment horizontal="center" vertical="center"/>
    </xf>
    <xf numFmtId="0" fontId="11" fillId="3" borderId="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4" xfId="0" applyFont="1" applyFill="1" applyBorder="1" applyAlignment="1">
      <alignment horizontal="center" vertical="center"/>
    </xf>
    <xf numFmtId="183" fontId="11" fillId="3" borderId="9" xfId="0" applyNumberFormat="1" applyFont="1" applyFill="1" applyBorder="1" applyAlignment="1">
      <alignment horizontal="center" vertical="center" wrapText="1"/>
    </xf>
    <xf numFmtId="0" fontId="11" fillId="3" borderId="16" xfId="0" applyFont="1" applyFill="1" applyBorder="1" applyAlignment="1">
      <alignment horizontal="center" vertical="center"/>
    </xf>
    <xf numFmtId="183" fontId="11" fillId="3" borderId="2" xfId="0" applyNumberFormat="1" applyFont="1" applyFill="1" applyBorder="1" applyAlignment="1">
      <alignment horizontal="center" vertical="center" wrapText="1"/>
    </xf>
    <xf numFmtId="0" fontId="38" fillId="3" borderId="4" xfId="0" applyFont="1" applyFill="1" applyBorder="1" applyAlignment="1">
      <alignment horizontal="center" vertical="center"/>
    </xf>
    <xf numFmtId="0" fontId="38" fillId="3" borderId="5" xfId="0" applyFont="1" applyFill="1" applyBorder="1" applyAlignment="1">
      <alignment horizontal="center" vertical="center"/>
    </xf>
    <xf numFmtId="0" fontId="38" fillId="3" borderId="1" xfId="0" applyFont="1" applyFill="1" applyBorder="1" applyAlignment="1">
      <alignment horizontal="center" vertical="center"/>
    </xf>
    <xf numFmtId="0" fontId="11" fillId="3" borderId="1" xfId="0" applyFont="1" applyFill="1" applyBorder="1" applyAlignment="1">
      <alignment horizontal="center" vertical="center"/>
    </xf>
    <xf numFmtId="185" fontId="19" fillId="3" borderId="1" xfId="0" applyNumberFormat="1" applyFont="1" applyFill="1" applyBorder="1" applyAlignment="1">
      <alignment horizontal="right" vertical="center" shrinkToFit="1"/>
    </xf>
    <xf numFmtId="176" fontId="19" fillId="3" borderId="2" xfId="0" applyNumberFormat="1" applyFont="1" applyFill="1" applyBorder="1" applyAlignment="1">
      <alignment horizontal="center" vertical="center"/>
    </xf>
    <xf numFmtId="176" fontId="19" fillId="3" borderId="3" xfId="0" applyNumberFormat="1" applyFont="1" applyFill="1" applyBorder="1" applyAlignment="1">
      <alignment horizontal="center" vertical="center"/>
    </xf>
    <xf numFmtId="176" fontId="19" fillId="3" borderId="3" xfId="0" applyNumberFormat="1" applyFont="1" applyFill="1" applyBorder="1" applyAlignment="1">
      <alignment horizontal="right" vertical="center" shrinkToFit="1"/>
    </xf>
    <xf numFmtId="185" fontId="8" fillId="3" borderId="1" xfId="0" applyNumberFormat="1" applyFont="1" applyFill="1" applyBorder="1" applyAlignment="1">
      <alignment horizontal="right" vertical="center" shrinkToFit="1"/>
    </xf>
    <xf numFmtId="176" fontId="8" fillId="3" borderId="2" xfId="0" applyNumberFormat="1" applyFont="1" applyFill="1" applyBorder="1" applyAlignment="1">
      <alignment horizontal="center" vertical="center"/>
    </xf>
    <xf numFmtId="176" fontId="8" fillId="3" borderId="3" xfId="0" applyNumberFormat="1" applyFont="1" applyFill="1" applyBorder="1" applyAlignment="1">
      <alignment horizontal="center" vertical="center"/>
    </xf>
    <xf numFmtId="190" fontId="46" fillId="2" borderId="5" xfId="13" applyNumberFormat="1" applyFont="1" applyFill="1" applyBorder="1" applyAlignment="1" applyProtection="1">
      <alignment horizontal="right" vertical="center" shrinkToFit="1"/>
      <protection locked="0"/>
    </xf>
    <xf numFmtId="190" fontId="46" fillId="3" borderId="5" xfId="13" applyNumberFormat="1" applyFont="1" applyFill="1" applyBorder="1" applyAlignment="1">
      <alignment horizontal="right" vertical="center" shrinkToFit="1"/>
    </xf>
    <xf numFmtId="0" fontId="23" fillId="2" borderId="5" xfId="7" applyFont="1" applyFill="1" applyBorder="1" applyAlignment="1" applyProtection="1">
      <alignment horizontal="center" vertical="center" wrapText="1"/>
      <protection locked="0"/>
    </xf>
    <xf numFmtId="38" fontId="23" fillId="2" borderId="5" xfId="8" applyFont="1" applyFill="1" applyBorder="1" applyAlignment="1" applyProtection="1">
      <alignment horizontal="right" vertical="center" shrinkToFit="1"/>
      <protection locked="0"/>
    </xf>
    <xf numFmtId="38" fontId="23" fillId="2" borderId="5" xfId="8" applyFont="1" applyFill="1" applyBorder="1" applyAlignment="1" applyProtection="1">
      <alignment vertical="center" shrinkToFit="1"/>
      <protection locked="0"/>
    </xf>
    <xf numFmtId="38" fontId="23" fillId="2" borderId="4" xfId="8" applyFont="1" applyFill="1" applyBorder="1" applyAlignment="1" applyProtection="1">
      <alignment vertical="center" shrinkToFit="1"/>
      <protection locked="0"/>
    </xf>
    <xf numFmtId="0" fontId="22" fillId="2" borderId="55" xfId="0" applyFont="1" applyFill="1" applyBorder="1" applyAlignment="1" applyProtection="1">
      <alignment vertical="center" shrinkToFit="1"/>
      <protection locked="0"/>
    </xf>
    <xf numFmtId="0" fontId="22" fillId="2" borderId="57" xfId="0" applyFont="1" applyFill="1" applyBorder="1" applyAlignment="1" applyProtection="1">
      <alignment vertical="center" shrinkToFit="1"/>
      <protection locked="0"/>
    </xf>
    <xf numFmtId="0" fontId="22" fillId="2" borderId="91" xfId="0" applyFont="1" applyFill="1" applyBorder="1" applyAlignment="1" applyProtection="1">
      <alignment vertical="center" shrinkToFit="1"/>
      <protection locked="0"/>
    </xf>
    <xf numFmtId="0" fontId="22" fillId="2" borderId="60" xfId="0" applyFont="1" applyFill="1" applyBorder="1" applyAlignment="1" applyProtection="1">
      <alignment vertical="center" shrinkToFit="1"/>
      <protection locked="0"/>
    </xf>
    <xf numFmtId="0" fontId="22" fillId="2" borderId="51" xfId="0" applyFont="1" applyFill="1" applyBorder="1" applyAlignment="1" applyProtection="1">
      <alignment vertical="center" shrinkToFit="1"/>
      <protection locked="0"/>
    </xf>
    <xf numFmtId="0" fontId="22" fillId="14" borderId="62" xfId="0" applyFont="1" applyFill="1" applyBorder="1" applyProtection="1">
      <alignment vertical="center"/>
      <protection locked="0"/>
    </xf>
    <xf numFmtId="0" fontId="22" fillId="2" borderId="64" xfId="0" applyFont="1" applyFill="1" applyBorder="1" applyAlignment="1" applyProtection="1">
      <alignment vertical="center" shrinkToFit="1"/>
      <protection locked="0"/>
    </xf>
    <xf numFmtId="0" fontId="22" fillId="2" borderId="97" xfId="0" applyFont="1" applyFill="1" applyBorder="1" applyAlignment="1" applyProtection="1">
      <alignment vertical="center" shrinkToFit="1"/>
      <protection locked="0"/>
    </xf>
    <xf numFmtId="0" fontId="22" fillId="2" borderId="62" xfId="0" applyFont="1" applyFill="1" applyBorder="1" applyAlignment="1" applyProtection="1">
      <alignment vertical="center" shrinkToFit="1"/>
      <protection locked="0"/>
    </xf>
    <xf numFmtId="0" fontId="22" fillId="2" borderId="64" xfId="0" applyFont="1" applyFill="1" applyBorder="1" applyProtection="1">
      <alignment vertical="center"/>
      <protection locked="0"/>
    </xf>
    <xf numFmtId="49" fontId="22" fillId="15" borderId="57" xfId="0" applyNumberFormat="1" applyFont="1" applyFill="1" applyBorder="1" applyAlignment="1" applyProtection="1">
      <alignment horizontal="right" vertical="center"/>
      <protection locked="0"/>
    </xf>
    <xf numFmtId="17" fontId="23" fillId="0" borderId="57" xfId="3" applyNumberFormat="1" applyFont="1" applyBorder="1" applyAlignment="1">
      <alignment vertical="center" shrinkToFit="1"/>
    </xf>
    <xf numFmtId="49" fontId="22" fillId="15" borderId="0" xfId="0" applyNumberFormat="1" applyFont="1" applyFill="1" applyAlignment="1" applyProtection="1">
      <alignment horizontal="right" vertical="center"/>
      <protection locked="0"/>
    </xf>
    <xf numFmtId="0" fontId="22" fillId="2" borderId="93" xfId="0" applyFont="1" applyFill="1" applyBorder="1" applyProtection="1">
      <alignment vertical="center"/>
      <protection locked="0"/>
    </xf>
    <xf numFmtId="0" fontId="22" fillId="2" borderId="67" xfId="0" applyFont="1" applyFill="1" applyBorder="1" applyProtection="1">
      <alignment vertical="center"/>
      <protection locked="0"/>
    </xf>
    <xf numFmtId="0" fontId="22" fillId="2" borderId="63" xfId="0" applyFont="1" applyFill="1" applyBorder="1">
      <alignment vertical="center"/>
    </xf>
    <xf numFmtId="0" fontId="22" fillId="2" borderId="99" xfId="0" applyFont="1" applyFill="1" applyBorder="1" applyProtection="1">
      <alignment vertical="center"/>
      <protection locked="0"/>
    </xf>
    <xf numFmtId="0" fontId="22" fillId="2" borderId="100" xfId="0" applyFont="1" applyFill="1" applyBorder="1" applyProtection="1">
      <alignment vertical="center"/>
      <protection locked="0"/>
    </xf>
    <xf numFmtId="0" fontId="22" fillId="2" borderId="79" xfId="0" applyFont="1" applyFill="1" applyBorder="1" applyProtection="1">
      <alignment vertical="center"/>
      <protection locked="0"/>
    </xf>
    <xf numFmtId="0" fontId="22" fillId="2" borderId="68" xfId="0" applyFont="1" applyFill="1" applyBorder="1" applyProtection="1">
      <alignment vertical="center"/>
      <protection locked="0"/>
    </xf>
    <xf numFmtId="0" fontId="38" fillId="2" borderId="5" xfId="0" applyFont="1" applyFill="1" applyBorder="1" applyAlignment="1" applyProtection="1">
      <alignment horizontal="center" vertical="center"/>
      <protection locked="0"/>
    </xf>
    <xf numFmtId="177" fontId="46" fillId="2" borderId="5" xfId="0" applyNumberFormat="1" applyFont="1" applyFill="1" applyBorder="1" applyAlignment="1" applyProtection="1">
      <alignment horizontal="center" vertical="center"/>
      <protection locked="0"/>
    </xf>
    <xf numFmtId="0" fontId="38" fillId="2" borderId="1" xfId="0" applyFont="1" applyFill="1" applyBorder="1" applyAlignment="1" applyProtection="1">
      <alignment horizontal="left" vertical="center" wrapText="1"/>
      <protection locked="0"/>
    </xf>
    <xf numFmtId="0" fontId="38" fillId="2" borderId="3" xfId="0" applyFont="1" applyFill="1" applyBorder="1" applyAlignment="1" applyProtection="1">
      <alignment horizontal="left" vertical="center" wrapText="1"/>
      <protection locked="0"/>
    </xf>
    <xf numFmtId="0" fontId="38" fillId="2" borderId="2" xfId="0" applyFont="1" applyFill="1" applyBorder="1" applyAlignment="1" applyProtection="1">
      <alignment horizontal="left" vertical="center" wrapText="1"/>
      <protection locked="0"/>
    </xf>
    <xf numFmtId="177" fontId="46" fillId="2" borderId="1" xfId="0" applyNumberFormat="1" applyFont="1" applyFill="1" applyBorder="1" applyAlignment="1" applyProtection="1">
      <alignment horizontal="center" vertical="center"/>
      <protection locked="0"/>
    </xf>
    <xf numFmtId="177" fontId="46" fillId="2" borderId="2" xfId="0" applyNumberFormat="1" applyFont="1" applyFill="1" applyBorder="1" applyAlignment="1" applyProtection="1">
      <alignment horizontal="center" vertical="center"/>
      <protection locked="0"/>
    </xf>
    <xf numFmtId="183" fontId="19" fillId="3" borderId="5" xfId="0" applyNumberFormat="1" applyFont="1" applyFill="1" applyBorder="1" applyAlignment="1">
      <alignment horizontal="center" vertical="center" wrapText="1"/>
    </xf>
    <xf numFmtId="183" fontId="34" fillId="3" borderId="5" xfId="0" applyNumberFormat="1" applyFont="1" applyFill="1" applyBorder="1" applyAlignment="1">
      <alignment horizontal="left" vertical="center" wrapText="1" shrinkToFit="1"/>
    </xf>
    <xf numFmtId="183" fontId="34" fillId="3" borderId="1" xfId="0" applyNumberFormat="1" applyFont="1" applyFill="1" applyBorder="1" applyAlignment="1">
      <alignment horizontal="left" vertical="center" wrapText="1"/>
    </xf>
    <xf numFmtId="183" fontId="34" fillId="3" borderId="3" xfId="0" applyNumberFormat="1" applyFont="1" applyFill="1" applyBorder="1" applyAlignment="1">
      <alignment horizontal="left" vertical="center" wrapText="1"/>
    </xf>
    <xf numFmtId="183" fontId="34" fillId="3" borderId="2" xfId="0" applyNumberFormat="1" applyFont="1" applyFill="1" applyBorder="1" applyAlignment="1">
      <alignment horizontal="left" vertical="center" wrapText="1"/>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21" fillId="6" borderId="1"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2" xfId="0" applyFont="1" applyFill="1" applyBorder="1" applyAlignment="1">
      <alignment horizontal="center" vertical="center"/>
    </xf>
    <xf numFmtId="0" fontId="19" fillId="2" borderId="1" xfId="0" applyFont="1" applyFill="1" applyBorder="1" applyAlignment="1" applyProtection="1">
      <alignment horizontal="center" vertical="center"/>
      <protection locked="0"/>
    </xf>
    <xf numFmtId="0" fontId="19" fillId="2" borderId="2" xfId="0" applyFont="1" applyFill="1" applyBorder="1" applyAlignment="1" applyProtection="1">
      <alignment horizontal="center" vertical="center"/>
      <protection locked="0"/>
    </xf>
    <xf numFmtId="0" fontId="19" fillId="4" borderId="10" xfId="0" applyFont="1" applyFill="1" applyBorder="1" applyAlignment="1">
      <alignment horizontal="center" vertical="center" wrapText="1" shrinkToFit="1"/>
    </xf>
    <xf numFmtId="0" fontId="19" fillId="4" borderId="15" xfId="0" applyFont="1" applyFill="1" applyBorder="1" applyAlignment="1">
      <alignment horizontal="center" vertical="center" wrapText="1" shrinkToFit="1"/>
    </xf>
    <xf numFmtId="0" fontId="19" fillId="4" borderId="7" xfId="0" applyFont="1" applyFill="1" applyBorder="1" applyAlignment="1">
      <alignment horizontal="center" vertical="center" wrapText="1" shrinkToFit="1"/>
    </xf>
    <xf numFmtId="0" fontId="19" fillId="4" borderId="9" xfId="0" applyFont="1" applyFill="1" applyBorder="1" applyAlignment="1">
      <alignment horizontal="center" vertical="center" wrapText="1" shrinkToFit="1"/>
    </xf>
    <xf numFmtId="0" fontId="19" fillId="4" borderId="16" xfId="0" applyFont="1" applyFill="1" applyBorder="1" applyAlignment="1">
      <alignment horizontal="center" vertical="center" shrinkToFit="1"/>
    </xf>
    <xf numFmtId="0" fontId="19" fillId="4" borderId="7" xfId="0" applyFont="1" applyFill="1" applyBorder="1" applyAlignment="1">
      <alignment horizontal="center" vertical="center" shrinkToFit="1"/>
    </xf>
    <xf numFmtId="0" fontId="19" fillId="4" borderId="9" xfId="0" applyFont="1" applyFill="1" applyBorder="1" applyAlignment="1">
      <alignment horizontal="center" vertical="center" shrinkToFit="1"/>
    </xf>
    <xf numFmtId="0" fontId="45" fillId="4" borderId="1" xfId="0" applyFont="1" applyFill="1" applyBorder="1" applyAlignment="1">
      <alignment horizontal="center" vertical="center" wrapText="1" shrinkToFit="1"/>
    </xf>
    <xf numFmtId="0" fontId="45" fillId="4" borderId="2" xfId="0" applyFont="1" applyFill="1" applyBorder="1" applyAlignment="1">
      <alignment horizontal="center" vertical="center" wrapText="1" shrinkToFit="1"/>
    </xf>
    <xf numFmtId="0" fontId="19" fillId="4" borderId="10"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4" xfId="0" applyFont="1" applyFill="1" applyBorder="1" applyAlignment="1">
      <alignment horizontal="center" vertical="center"/>
    </xf>
    <xf numFmtId="0" fontId="45" fillId="4" borderId="10" xfId="0" applyFont="1" applyFill="1" applyBorder="1" applyAlignment="1">
      <alignment horizontal="center" vertical="center" wrapText="1"/>
    </xf>
    <xf numFmtId="0" fontId="45" fillId="4" borderId="15"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9" xfId="0" applyFont="1" applyFill="1" applyBorder="1" applyAlignment="1">
      <alignment horizontal="center" vertical="center" wrapText="1"/>
    </xf>
    <xf numFmtId="0" fontId="19" fillId="4" borderId="1"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5" xfId="0" applyFont="1" applyFill="1" applyBorder="1" applyAlignment="1">
      <alignment horizontal="center" vertical="center"/>
    </xf>
    <xf numFmtId="0" fontId="38" fillId="0" borderId="10" xfId="0" applyFont="1" applyBorder="1" applyAlignment="1">
      <alignment horizontal="center"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19" fillId="0" borderId="5" xfId="2" applyFont="1" applyBorder="1" applyAlignment="1">
      <alignment horizontal="left" vertical="center" wrapText="1"/>
    </xf>
    <xf numFmtId="0" fontId="19" fillId="0" borderId="8" xfId="0" applyFont="1" applyBorder="1" applyAlignment="1">
      <alignment vertical="center" wrapText="1"/>
    </xf>
    <xf numFmtId="0" fontId="45" fillId="4" borderId="1" xfId="0" applyFont="1" applyFill="1" applyBorder="1" applyAlignment="1">
      <alignment horizontal="center" vertical="center" shrinkToFit="1"/>
    </xf>
    <xf numFmtId="0" fontId="45" fillId="4" borderId="3" xfId="0" applyFont="1" applyFill="1" applyBorder="1" applyAlignment="1">
      <alignment horizontal="center" vertical="center" shrinkToFit="1"/>
    </xf>
    <xf numFmtId="0" fontId="45" fillId="4" borderId="2" xfId="0" applyFont="1" applyFill="1" applyBorder="1" applyAlignment="1">
      <alignment horizontal="center" vertical="center" shrinkToFit="1"/>
    </xf>
    <xf numFmtId="0" fontId="19" fillId="4" borderId="3" xfId="0" applyFont="1" applyFill="1" applyBorder="1" applyAlignment="1">
      <alignment horizontal="center" vertical="center" shrinkToFit="1"/>
    </xf>
    <xf numFmtId="0" fontId="19" fillId="4" borderId="2" xfId="0" applyFont="1" applyFill="1" applyBorder="1" applyAlignment="1">
      <alignment horizontal="center" vertical="center" shrinkToFit="1"/>
    </xf>
    <xf numFmtId="0" fontId="19" fillId="0" borderId="10" xfId="2" applyFont="1" applyBorder="1" applyAlignment="1">
      <alignment horizontal="left" vertical="center" wrapText="1"/>
    </xf>
    <xf numFmtId="0" fontId="19" fillId="0" borderId="14" xfId="2" applyFont="1" applyBorder="1" applyAlignment="1">
      <alignment horizontal="left" vertical="center" wrapText="1"/>
    </xf>
    <xf numFmtId="0" fontId="19" fillId="0" borderId="15" xfId="2" applyFont="1" applyBorder="1" applyAlignment="1">
      <alignment horizontal="left" vertical="center" wrapText="1"/>
    </xf>
    <xf numFmtId="0" fontId="19" fillId="0" borderId="7" xfId="2" applyFont="1" applyBorder="1" applyAlignment="1">
      <alignment horizontal="left" vertical="center" wrapText="1"/>
    </xf>
    <xf numFmtId="0" fontId="19" fillId="0" borderId="8" xfId="2" applyFont="1" applyBorder="1" applyAlignment="1">
      <alignment horizontal="left" vertical="center" wrapText="1"/>
    </xf>
    <xf numFmtId="0" fontId="19" fillId="0" borderId="9" xfId="2" applyFont="1" applyBorder="1" applyAlignment="1">
      <alignment horizontal="left" vertical="center" wrapText="1"/>
    </xf>
    <xf numFmtId="0" fontId="38" fillId="2" borderId="4" xfId="0" applyFont="1" applyFill="1" applyBorder="1" applyAlignment="1" applyProtection="1">
      <alignment horizontal="center" vertical="center"/>
      <protection locked="0"/>
    </xf>
    <xf numFmtId="0" fontId="38" fillId="2" borderId="16" xfId="0" applyFont="1" applyFill="1" applyBorder="1" applyAlignment="1" applyProtection="1">
      <alignment horizontal="center" vertical="center"/>
      <protection locked="0"/>
    </xf>
    <xf numFmtId="38" fontId="59" fillId="2" borderId="10" xfId="1" applyFont="1" applyFill="1" applyBorder="1" applyAlignment="1" applyProtection="1">
      <alignment horizontal="center"/>
      <protection locked="0"/>
    </xf>
    <xf numFmtId="38" fontId="59" fillId="2" borderId="14" xfId="1" applyFont="1" applyFill="1" applyBorder="1" applyAlignment="1" applyProtection="1">
      <alignment horizontal="center"/>
      <protection locked="0"/>
    </xf>
    <xf numFmtId="38" fontId="59" fillId="2" borderId="7" xfId="1" applyFont="1" applyFill="1" applyBorder="1" applyAlignment="1" applyProtection="1">
      <alignment horizontal="center"/>
      <protection locked="0"/>
    </xf>
    <xf numFmtId="38" fontId="59" fillId="2" borderId="8" xfId="1" applyFont="1" applyFill="1" applyBorder="1" applyAlignment="1" applyProtection="1">
      <alignment horizontal="center"/>
      <protection locked="0"/>
    </xf>
    <xf numFmtId="0" fontId="19" fillId="2" borderId="15" xfId="0" applyFont="1" applyFill="1" applyBorder="1" applyAlignment="1">
      <alignment horizontal="right"/>
    </xf>
    <xf numFmtId="0" fontId="19" fillId="2" borderId="9" xfId="0" applyFont="1" applyFill="1" applyBorder="1" applyAlignment="1">
      <alignment horizontal="right"/>
    </xf>
    <xf numFmtId="0" fontId="43" fillId="0" borderId="8" xfId="2" applyFont="1" applyBorder="1" applyAlignment="1">
      <alignment horizontal="left" vertical="center" wrapText="1"/>
    </xf>
    <xf numFmtId="0" fontId="19" fillId="4" borderId="1" xfId="0" applyFont="1" applyFill="1" applyBorder="1" applyAlignment="1">
      <alignment horizontal="center" vertical="center" shrinkToFit="1"/>
    </xf>
    <xf numFmtId="0" fontId="33" fillId="2" borderId="30"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15" xfId="0" applyFont="1" applyFill="1" applyBorder="1" applyAlignment="1" applyProtection="1">
      <alignment vertical="center" wrapText="1"/>
      <protection locked="0"/>
    </xf>
    <xf numFmtId="0" fontId="33" fillId="2" borderId="35" xfId="0" applyFont="1" applyFill="1" applyBorder="1" applyAlignment="1" applyProtection="1">
      <alignment vertical="center" wrapText="1"/>
      <protection locked="0"/>
    </xf>
    <xf numFmtId="0" fontId="33" fillId="2" borderId="8" xfId="0" applyFont="1" applyFill="1" applyBorder="1" applyAlignment="1" applyProtection="1">
      <alignment vertical="center" wrapText="1"/>
      <protection locked="0"/>
    </xf>
    <xf numFmtId="0" fontId="33" fillId="2" borderId="9" xfId="0" applyFont="1" applyFill="1" applyBorder="1" applyAlignment="1" applyProtection="1">
      <alignment vertical="center" wrapText="1"/>
      <protection locked="0"/>
    </xf>
    <xf numFmtId="0" fontId="42" fillId="0" borderId="1" xfId="2" applyFont="1" applyBorder="1" applyAlignment="1">
      <alignment horizontal="center" vertical="center" wrapText="1"/>
    </xf>
    <xf numFmtId="0" fontId="42" fillId="0" borderId="3" xfId="2" applyFont="1" applyBorder="1" applyAlignment="1">
      <alignment horizontal="center" vertical="center" wrapText="1"/>
    </xf>
    <xf numFmtId="190" fontId="36" fillId="2" borderId="1" xfId="0" applyNumberFormat="1" applyFont="1" applyFill="1" applyBorder="1" applyAlignment="1" applyProtection="1">
      <alignment horizontal="right" vertical="center"/>
      <protection locked="0"/>
    </xf>
    <xf numFmtId="190" fontId="36" fillId="2" borderId="3" xfId="0" applyNumberFormat="1" applyFont="1" applyFill="1" applyBorder="1" applyAlignment="1" applyProtection="1">
      <alignment horizontal="right" vertical="center"/>
      <protection locked="0"/>
    </xf>
    <xf numFmtId="190" fontId="36" fillId="2" borderId="2" xfId="0" applyNumberFormat="1" applyFont="1" applyFill="1" applyBorder="1" applyAlignment="1" applyProtection="1">
      <alignment horizontal="right" vertical="center"/>
      <protection locked="0"/>
    </xf>
    <xf numFmtId="0" fontId="44" fillId="0" borderId="1" xfId="2" applyFont="1" applyBorder="1" applyAlignment="1">
      <alignment horizontal="center" vertical="center" wrapText="1"/>
    </xf>
    <xf numFmtId="0" fontId="44" fillId="0" borderId="3" xfId="2" applyFont="1" applyBorder="1" applyAlignment="1">
      <alignment horizontal="center" vertical="center" wrapText="1"/>
    </xf>
    <xf numFmtId="0" fontId="19" fillId="0" borderId="1" xfId="0" applyFont="1" applyBorder="1" applyAlignment="1">
      <alignment vertical="center" wrapText="1"/>
    </xf>
    <xf numFmtId="0" fontId="19" fillId="0" borderId="3" xfId="0" applyFont="1" applyBorder="1" applyAlignment="1">
      <alignment vertical="center" wrapText="1"/>
    </xf>
    <xf numFmtId="0" fontId="19" fillId="0" borderId="2" xfId="0" applyFont="1" applyBorder="1" applyAlignment="1">
      <alignment vertical="center" wrapText="1"/>
    </xf>
    <xf numFmtId="0" fontId="33" fillId="11" borderId="1" xfId="0" applyFont="1" applyFill="1" applyBorder="1" applyAlignment="1" applyProtection="1">
      <alignment vertical="center" wrapText="1"/>
      <protection locked="0"/>
    </xf>
    <xf numFmtId="0" fontId="33" fillId="11" borderId="3" xfId="0" applyFont="1" applyFill="1" applyBorder="1" applyAlignment="1" applyProtection="1">
      <alignment vertical="center" wrapText="1"/>
      <protection locked="0"/>
    </xf>
    <xf numFmtId="0" fontId="33" fillId="11" borderId="2" xfId="0" applyFont="1" applyFill="1" applyBorder="1" applyAlignment="1" applyProtection="1">
      <alignment vertical="center" wrapText="1"/>
      <protection locked="0"/>
    </xf>
    <xf numFmtId="0" fontId="19" fillId="0" borderId="1" xfId="0" applyFont="1" applyBorder="1">
      <alignment vertical="center"/>
    </xf>
    <xf numFmtId="0" fontId="19" fillId="0" borderId="3" xfId="0" applyFont="1" applyBorder="1">
      <alignment vertical="center"/>
    </xf>
    <xf numFmtId="0" fontId="19" fillId="0" borderId="2" xfId="0" applyFont="1" applyBorder="1">
      <alignment vertical="center"/>
    </xf>
    <xf numFmtId="0" fontId="43" fillId="0" borderId="0" xfId="2" applyFont="1" applyAlignment="1">
      <alignment horizontal="left" vertical="center" wrapText="1"/>
    </xf>
    <xf numFmtId="0" fontId="42" fillId="4" borderId="1" xfId="2" applyFont="1" applyFill="1" applyBorder="1" applyAlignment="1">
      <alignment horizontal="center" vertical="center" wrapText="1"/>
    </xf>
    <xf numFmtId="0" fontId="42" fillId="4" borderId="3" xfId="2" applyFont="1" applyFill="1" applyBorder="1" applyAlignment="1">
      <alignment horizontal="center" vertical="center" wrapText="1"/>
    </xf>
    <xf numFmtId="0" fontId="42" fillId="4" borderId="2" xfId="2" applyFont="1" applyFill="1" applyBorder="1" applyAlignment="1">
      <alignment horizontal="center" vertical="center" wrapText="1"/>
    </xf>
    <xf numFmtId="0" fontId="8" fillId="4" borderId="5"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42" fillId="4" borderId="10" xfId="2" applyFont="1" applyFill="1" applyBorder="1" applyAlignment="1">
      <alignment horizontal="center" vertical="center" textRotation="255" wrapText="1"/>
    </xf>
    <xf numFmtId="0" fontId="42" fillId="4" borderId="14" xfId="2" applyFont="1" applyFill="1" applyBorder="1" applyAlignment="1">
      <alignment horizontal="center" vertical="center" textRotation="255" wrapText="1"/>
    </xf>
    <xf numFmtId="0" fontId="42" fillId="4" borderId="15" xfId="2" applyFont="1" applyFill="1" applyBorder="1" applyAlignment="1">
      <alignment horizontal="center" vertical="center" textRotation="255" wrapText="1"/>
    </xf>
    <xf numFmtId="0" fontId="42" fillId="4" borderId="21" xfId="2" applyFont="1" applyFill="1" applyBorder="1" applyAlignment="1">
      <alignment horizontal="center" vertical="center" textRotation="255" wrapText="1"/>
    </xf>
    <xf numFmtId="0" fontId="42" fillId="4" borderId="0" xfId="2" applyFont="1" applyFill="1" applyAlignment="1">
      <alignment horizontal="center" vertical="center" textRotation="255" wrapText="1"/>
    </xf>
    <xf numFmtId="0" fontId="42" fillId="4" borderId="51" xfId="2" applyFont="1" applyFill="1" applyBorder="1" applyAlignment="1">
      <alignment horizontal="center" vertical="center" textRotation="255" wrapText="1"/>
    </xf>
    <xf numFmtId="0" fontId="42" fillId="4" borderId="7" xfId="2" applyFont="1" applyFill="1" applyBorder="1" applyAlignment="1">
      <alignment horizontal="center" vertical="center" textRotation="255" wrapText="1"/>
    </xf>
    <xf numFmtId="0" fontId="42" fillId="4" borderId="8" xfId="2" applyFont="1" applyFill="1" applyBorder="1" applyAlignment="1">
      <alignment horizontal="center" vertical="center" textRotation="255" wrapText="1"/>
    </xf>
    <xf numFmtId="0" fontId="42" fillId="4" borderId="9" xfId="2" applyFont="1" applyFill="1" applyBorder="1" applyAlignment="1">
      <alignment horizontal="center" vertical="center" textRotation="255" wrapText="1"/>
    </xf>
    <xf numFmtId="0" fontId="17" fillId="11" borderId="1" xfId="0" applyFont="1" applyFill="1" applyBorder="1" applyAlignment="1" applyProtection="1">
      <alignment vertical="center" wrapText="1"/>
      <protection locked="0"/>
    </xf>
    <xf numFmtId="0" fontId="17" fillId="11" borderId="3" xfId="0" applyFont="1" applyFill="1" applyBorder="1" applyAlignment="1" applyProtection="1">
      <alignment vertical="center" wrapText="1"/>
      <protection locked="0"/>
    </xf>
    <xf numFmtId="0" fontId="17" fillId="11" borderId="2" xfId="0" applyFont="1" applyFill="1" applyBorder="1" applyAlignment="1" applyProtection="1">
      <alignment vertical="center" wrapText="1"/>
      <protection locked="0"/>
    </xf>
    <xf numFmtId="176" fontId="19" fillId="0" borderId="1" xfId="3" applyNumberFormat="1" applyFont="1" applyBorder="1" applyAlignment="1">
      <alignment horizontal="left" vertical="center" wrapText="1"/>
    </xf>
    <xf numFmtId="176" fontId="19" fillId="0" borderId="3" xfId="3" applyNumberFormat="1" applyFont="1" applyBorder="1" applyAlignment="1">
      <alignment horizontal="left" vertical="center" wrapText="1"/>
    </xf>
    <xf numFmtId="176" fontId="19" fillId="0" borderId="2" xfId="3" applyNumberFormat="1" applyFont="1" applyBorder="1" applyAlignment="1">
      <alignment horizontal="left" vertical="center" wrapText="1"/>
    </xf>
    <xf numFmtId="184" fontId="21" fillId="5" borderId="1" xfId="3" applyNumberFormat="1" applyFont="1" applyFill="1" applyBorder="1" applyAlignment="1">
      <alignment horizontal="center" vertical="center"/>
    </xf>
    <xf numFmtId="184" fontId="21" fillId="5" borderId="3" xfId="3" applyNumberFormat="1" applyFont="1" applyFill="1" applyBorder="1" applyAlignment="1">
      <alignment horizontal="center" vertical="center"/>
    </xf>
    <xf numFmtId="184" fontId="21" fillId="5" borderId="2" xfId="3" applyNumberFormat="1" applyFont="1" applyFill="1" applyBorder="1" applyAlignment="1">
      <alignment horizontal="center" vertical="center"/>
    </xf>
    <xf numFmtId="0" fontId="12" fillId="0" borderId="5" xfId="0" applyFont="1" applyBorder="1" applyAlignment="1">
      <alignment horizontal="center" vertical="center"/>
    </xf>
    <xf numFmtId="0" fontId="19" fillId="0" borderId="1" xfId="3" applyFont="1" applyBorder="1" applyAlignment="1">
      <alignment vertical="center" wrapText="1"/>
    </xf>
    <xf numFmtId="0" fontId="19" fillId="0" borderId="3" xfId="3" applyFont="1" applyBorder="1" applyAlignment="1">
      <alignment vertical="center" wrapText="1"/>
    </xf>
    <xf numFmtId="0" fontId="19" fillId="0" borderId="2" xfId="3" applyFont="1" applyBorder="1" applyAlignment="1">
      <alignment vertical="center" wrapText="1"/>
    </xf>
    <xf numFmtId="0" fontId="8" fillId="0" borderId="5" xfId="0" applyFont="1" applyBorder="1" applyAlignment="1">
      <alignment horizontal="center" vertical="center" textRotation="255"/>
    </xf>
    <xf numFmtId="0" fontId="20" fillId="4" borderId="4" xfId="0" applyFont="1" applyFill="1" applyBorder="1" applyAlignment="1">
      <alignment horizontal="center" vertical="center" textRotation="255"/>
    </xf>
    <xf numFmtId="0" fontId="20" fillId="4" borderId="6" xfId="0" applyFont="1" applyFill="1" applyBorder="1" applyAlignment="1">
      <alignment horizontal="center" vertical="center" textRotation="255"/>
    </xf>
    <xf numFmtId="0" fontId="20" fillId="4" borderId="16" xfId="0" applyFont="1" applyFill="1" applyBorder="1" applyAlignment="1">
      <alignment horizontal="center" vertical="center" textRotation="255"/>
    </xf>
    <xf numFmtId="0" fontId="8" fillId="0" borderId="10"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51"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9" xfId="0" applyFont="1" applyBorder="1" applyAlignment="1">
      <alignment horizontal="center" vertical="center" textRotation="255"/>
    </xf>
    <xf numFmtId="0" fontId="19" fillId="0" borderId="1" xfId="3" applyFont="1" applyBorder="1">
      <alignment vertical="center"/>
    </xf>
    <xf numFmtId="0" fontId="19" fillId="0" borderId="3" xfId="3" applyFont="1" applyBorder="1">
      <alignment vertical="center"/>
    </xf>
    <xf numFmtId="0" fontId="19" fillId="0" borderId="2" xfId="3" applyFont="1" applyBorder="1">
      <alignment vertical="center"/>
    </xf>
    <xf numFmtId="0" fontId="19" fillId="0" borderId="10" xfId="3" applyFont="1" applyBorder="1">
      <alignment vertical="center"/>
    </xf>
    <xf numFmtId="0" fontId="19" fillId="0" borderId="14" xfId="3" applyFont="1" applyBorder="1">
      <alignment vertical="center"/>
    </xf>
    <xf numFmtId="0" fontId="19" fillId="0" borderId="15" xfId="3" applyFont="1" applyBorder="1">
      <alignment vertical="center"/>
    </xf>
    <xf numFmtId="0" fontId="33" fillId="2" borderId="74" xfId="0" applyFont="1" applyFill="1" applyBorder="1" applyAlignment="1" applyProtection="1">
      <alignment vertical="center" wrapText="1"/>
      <protection locked="0"/>
    </xf>
    <xf numFmtId="0" fontId="33" fillId="2" borderId="75" xfId="0" applyFont="1" applyFill="1" applyBorder="1" applyAlignment="1" applyProtection="1">
      <alignment vertical="center" wrapText="1"/>
      <protection locked="0"/>
    </xf>
    <xf numFmtId="0" fontId="33" fillId="2" borderId="76" xfId="0" applyFont="1" applyFill="1" applyBorder="1" applyAlignment="1" applyProtection="1">
      <alignment vertical="center" wrapText="1"/>
      <protection locked="0"/>
    </xf>
    <xf numFmtId="0" fontId="20" fillId="4" borderId="5" xfId="0" applyFont="1" applyFill="1" applyBorder="1" applyAlignment="1">
      <alignment horizontal="center" vertical="center" textRotation="255"/>
    </xf>
    <xf numFmtId="0" fontId="8" fillId="0" borderId="10"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51" xfId="0" applyFont="1" applyBorder="1" applyAlignment="1">
      <alignment horizontal="center" vertical="center" textRotation="255" wrapText="1"/>
    </xf>
    <xf numFmtId="181" fontId="8" fillId="11" borderId="1" xfId="0" applyNumberFormat="1" applyFont="1" applyFill="1" applyBorder="1" applyAlignment="1" applyProtection="1">
      <alignment vertical="center" wrapText="1"/>
      <protection locked="0"/>
    </xf>
    <xf numFmtId="181" fontId="8" fillId="11" borderId="3" xfId="0" applyNumberFormat="1" applyFont="1" applyFill="1" applyBorder="1" applyAlignment="1" applyProtection="1">
      <alignment vertical="center" wrapText="1"/>
      <protection locked="0"/>
    </xf>
    <xf numFmtId="181" fontId="8" fillId="11" borderId="2" xfId="0" applyNumberFormat="1" applyFont="1" applyFill="1" applyBorder="1" applyAlignment="1" applyProtection="1">
      <alignment vertical="center" wrapText="1"/>
      <protection locked="0"/>
    </xf>
    <xf numFmtId="0" fontId="8" fillId="0" borderId="47" xfId="0" applyFont="1" applyBorder="1" applyAlignment="1">
      <alignment vertical="center" wrapText="1"/>
    </xf>
    <xf numFmtId="0" fontId="8" fillId="0" borderId="43" xfId="0" applyFont="1" applyBorder="1" applyAlignment="1">
      <alignment vertical="center" wrapText="1"/>
    </xf>
    <xf numFmtId="0" fontId="8" fillId="0" borderId="48" xfId="0" applyFont="1" applyBorder="1" applyAlignment="1">
      <alignment vertical="center" wrapText="1"/>
    </xf>
    <xf numFmtId="0" fontId="8" fillId="0" borderId="23" xfId="0" quotePrefix="1" applyFont="1" applyBorder="1">
      <alignment vertical="center"/>
    </xf>
    <xf numFmtId="0" fontId="8" fillId="0" borderId="24" xfId="0" quotePrefix="1" applyFont="1" applyBorder="1">
      <alignment vertical="center"/>
    </xf>
    <xf numFmtId="0" fontId="8" fillId="0" borderId="49" xfId="0" quotePrefix="1" applyFont="1" applyBorder="1">
      <alignment vertical="center"/>
    </xf>
    <xf numFmtId="183" fontId="8" fillId="3" borderId="50" xfId="0" applyNumberFormat="1" applyFont="1" applyFill="1" applyBorder="1" applyAlignment="1">
      <alignment vertical="center" wrapText="1"/>
    </xf>
    <xf numFmtId="183" fontId="8" fillId="3" borderId="24" xfId="0" applyNumberFormat="1" applyFont="1" applyFill="1" applyBorder="1" applyAlignment="1">
      <alignment vertical="center" wrapText="1"/>
    </xf>
    <xf numFmtId="183" fontId="8" fillId="3" borderId="25" xfId="0" applyNumberFormat="1" applyFont="1" applyFill="1" applyBorder="1" applyAlignment="1">
      <alignment vertical="center" wrapText="1"/>
    </xf>
    <xf numFmtId="0" fontId="12" fillId="4" borderId="45"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1"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8" fillId="0" borderId="46" xfId="0" applyFont="1" applyBorder="1" applyAlignment="1">
      <alignment vertical="center" wrapText="1"/>
    </xf>
    <xf numFmtId="0" fontId="8" fillId="0" borderId="8" xfId="0" applyFont="1" applyBorder="1" applyAlignment="1">
      <alignment vertical="center" wrapText="1"/>
    </xf>
    <xf numFmtId="0" fontId="8" fillId="0" borderId="36" xfId="0" applyFont="1" applyBorder="1" applyAlignment="1">
      <alignment vertical="center" wrapText="1"/>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19" fillId="0" borderId="42" xfId="3" applyFont="1" applyBorder="1">
      <alignment vertical="center"/>
    </xf>
    <xf numFmtId="0" fontId="19" fillId="0" borderId="43" xfId="3" applyFont="1" applyBorder="1">
      <alignment vertical="center"/>
    </xf>
    <xf numFmtId="0" fontId="19" fillId="0" borderId="44" xfId="3" applyFont="1" applyBorder="1">
      <alignment vertical="center"/>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0" borderId="1" xfId="0" applyFont="1" applyBorder="1" applyAlignment="1">
      <alignment horizontal="center" vertical="center" textRotation="255"/>
    </xf>
    <xf numFmtId="0" fontId="8" fillId="0" borderId="2" xfId="0" applyFont="1" applyBorder="1" applyAlignment="1">
      <alignment horizontal="center" vertical="center" textRotation="255"/>
    </xf>
    <xf numFmtId="0" fontId="19" fillId="0" borderId="39" xfId="3" applyFont="1" applyBorder="1">
      <alignment vertical="center"/>
    </xf>
    <xf numFmtId="0" fontId="19" fillId="0" borderId="41" xfId="3" applyFont="1" applyBorder="1">
      <alignment vertical="center"/>
    </xf>
    <xf numFmtId="0" fontId="19" fillId="0" borderId="103" xfId="3" applyFont="1" applyBorder="1" applyAlignment="1">
      <alignment horizontal="left" vertical="center"/>
    </xf>
    <xf numFmtId="0" fontId="19" fillId="0" borderId="39" xfId="3" applyFont="1" applyBorder="1" applyAlignment="1">
      <alignment horizontal="left" vertical="center"/>
    </xf>
    <xf numFmtId="0" fontId="19" fillId="0" borderId="41" xfId="3" applyFont="1" applyBorder="1" applyAlignment="1">
      <alignment horizontal="left" vertical="center"/>
    </xf>
    <xf numFmtId="0" fontId="17" fillId="2" borderId="1" xfId="0" applyFont="1" applyFill="1" applyBorder="1" applyAlignment="1" applyProtection="1">
      <alignment vertical="center" wrapText="1"/>
      <protection locked="0"/>
    </xf>
    <xf numFmtId="0" fontId="17" fillId="2" borderId="3" xfId="0" applyFont="1" applyFill="1" applyBorder="1" applyAlignment="1" applyProtection="1">
      <alignment vertical="center" wrapText="1"/>
      <protection locked="0"/>
    </xf>
    <xf numFmtId="0" fontId="17" fillId="2" borderId="2" xfId="0" applyFont="1" applyFill="1" applyBorder="1" applyAlignment="1" applyProtection="1">
      <alignment vertical="center" wrapText="1"/>
      <protection locked="0"/>
    </xf>
    <xf numFmtId="0" fontId="33" fillId="2" borderId="64" xfId="0" applyFont="1" applyFill="1" applyBorder="1" applyAlignment="1" applyProtection="1">
      <alignment vertical="center" wrapText="1"/>
      <protection locked="0"/>
    </xf>
    <xf numFmtId="0" fontId="33" fillId="2" borderId="61" xfId="0" applyFont="1" applyFill="1" applyBorder="1" applyAlignment="1" applyProtection="1">
      <alignment vertical="center" wrapText="1"/>
      <protection locked="0"/>
    </xf>
    <xf numFmtId="0" fontId="33" fillId="2" borderId="102" xfId="0" applyFont="1" applyFill="1" applyBorder="1" applyAlignment="1" applyProtection="1">
      <alignment vertical="center" wrapText="1"/>
      <protection locked="0"/>
    </xf>
    <xf numFmtId="0" fontId="19" fillId="0" borderId="28" xfId="3" applyFont="1" applyBorder="1">
      <alignment vertical="center"/>
    </xf>
    <xf numFmtId="0" fontId="19" fillId="0" borderId="37" xfId="3" applyFont="1" applyBorder="1">
      <alignment vertical="center"/>
    </xf>
    <xf numFmtId="0" fontId="19" fillId="0" borderId="32" xfId="3" applyFont="1" applyBorder="1">
      <alignment vertical="center"/>
    </xf>
    <xf numFmtId="0" fontId="19" fillId="0" borderId="38" xfId="3" applyFont="1" applyBorder="1">
      <alignment vertical="center"/>
    </xf>
    <xf numFmtId="0" fontId="38" fillId="3" borderId="4" xfId="0" applyFont="1" applyFill="1" applyBorder="1" applyAlignment="1">
      <alignment horizontal="center" vertical="center"/>
    </xf>
    <xf numFmtId="0" fontId="38" fillId="3" borderId="16" xfId="0" applyFont="1" applyFill="1" applyBorder="1" applyAlignment="1">
      <alignment horizontal="center" vertical="center"/>
    </xf>
    <xf numFmtId="0" fontId="33" fillId="11" borderId="10" xfId="0" applyFont="1" applyFill="1" applyBorder="1" applyAlignment="1" applyProtection="1">
      <alignment vertical="center" wrapText="1"/>
      <protection locked="0"/>
    </xf>
    <xf numFmtId="0" fontId="33" fillId="11" borderId="14" xfId="0" applyFont="1" applyFill="1" applyBorder="1" applyAlignment="1" applyProtection="1">
      <alignment vertical="center" wrapText="1"/>
      <protection locked="0"/>
    </xf>
    <xf numFmtId="0" fontId="33" fillId="11" borderId="15" xfId="0" applyFont="1" applyFill="1" applyBorder="1" applyAlignment="1" applyProtection="1">
      <alignment vertical="center" wrapText="1"/>
      <protection locked="0"/>
    </xf>
    <xf numFmtId="0" fontId="19" fillId="11" borderId="7" xfId="0" applyFont="1" applyFill="1" applyBorder="1" applyAlignment="1">
      <alignment horizontal="center" vertical="center"/>
    </xf>
    <xf numFmtId="0" fontId="19" fillId="11" borderId="8" xfId="0" applyFont="1" applyFill="1" applyBorder="1" applyAlignment="1">
      <alignment horizontal="center" vertical="center"/>
    </xf>
    <xf numFmtId="182" fontId="41" fillId="2" borderId="1" xfId="0" applyNumberFormat="1" applyFont="1" applyFill="1" applyBorder="1" applyProtection="1">
      <alignment vertical="center"/>
      <protection locked="0"/>
    </xf>
    <xf numFmtId="182" fontId="41" fillId="2" borderId="2" xfId="0" applyNumberFormat="1" applyFont="1" applyFill="1" applyBorder="1" applyProtection="1">
      <alignment vertical="center"/>
      <protection locked="0"/>
    </xf>
    <xf numFmtId="0" fontId="19" fillId="0" borderId="40" xfId="3" applyFont="1" applyBorder="1">
      <alignment vertical="center"/>
    </xf>
    <xf numFmtId="0" fontId="8" fillId="4" borderId="5" xfId="0" applyFont="1" applyFill="1" applyBorder="1" applyAlignment="1">
      <alignment horizontal="center" vertical="center" textRotation="255"/>
    </xf>
    <xf numFmtId="0" fontId="8"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0" xfId="0" applyFont="1" applyAlignment="1">
      <alignment horizontal="center" vertical="center" wrapText="1"/>
    </xf>
    <xf numFmtId="0" fontId="8" fillId="0" borderId="26" xfId="0" applyFont="1" applyBorder="1" applyAlignment="1">
      <alignment horizontal="center" vertical="center" wrapText="1"/>
    </xf>
    <xf numFmtId="0" fontId="19" fillId="0" borderId="23" xfId="3" applyFont="1" applyBorder="1">
      <alignment vertical="center"/>
    </xf>
    <xf numFmtId="0" fontId="19" fillId="0" borderId="24" xfId="3" applyFont="1" applyBorder="1">
      <alignment vertical="center"/>
    </xf>
    <xf numFmtId="0" fontId="19" fillId="0" borderId="25" xfId="3" applyFont="1" applyBorder="1">
      <alignment vertical="center"/>
    </xf>
    <xf numFmtId="0" fontId="19" fillId="0" borderId="27" xfId="3" applyFont="1" applyBorder="1">
      <alignment vertical="center"/>
    </xf>
    <xf numFmtId="0" fontId="19" fillId="0" borderId="29" xfId="3" applyFont="1" applyBorder="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6" xfId="0" applyFont="1" applyBorder="1" applyAlignment="1">
      <alignment horizontal="center" vertical="center" wrapText="1"/>
    </xf>
    <xf numFmtId="0" fontId="19" fillId="0" borderId="69" xfId="3" applyFont="1" applyBorder="1" applyAlignment="1">
      <alignment vertical="center" wrapText="1"/>
    </xf>
    <xf numFmtId="0" fontId="19" fillId="0" borderId="70" xfId="3" applyFont="1" applyBorder="1" applyAlignment="1">
      <alignment vertical="center" wrapText="1"/>
    </xf>
    <xf numFmtId="0" fontId="19" fillId="0" borderId="71" xfId="3" applyFont="1" applyBorder="1" applyAlignment="1">
      <alignment vertical="center" wrapText="1"/>
    </xf>
    <xf numFmtId="0" fontId="33" fillId="2" borderId="54" xfId="0" applyFont="1" applyFill="1" applyBorder="1" applyAlignment="1" applyProtection="1">
      <alignment vertical="center" wrapText="1"/>
      <protection locked="0"/>
    </xf>
    <xf numFmtId="0" fontId="33" fillId="2" borderId="101" xfId="0" applyFont="1" applyFill="1" applyBorder="1" applyAlignment="1" applyProtection="1">
      <alignment vertical="center" wrapText="1"/>
      <protection locked="0"/>
    </xf>
    <xf numFmtId="0" fontId="33" fillId="2" borderId="55" xfId="0" applyFont="1" applyFill="1" applyBorder="1" applyAlignment="1" applyProtection="1">
      <alignment vertical="center" wrapText="1"/>
      <protection locked="0"/>
    </xf>
    <xf numFmtId="0" fontId="19" fillId="0" borderId="77" xfId="3" applyFont="1" applyBorder="1">
      <alignment vertical="center"/>
    </xf>
    <xf numFmtId="0" fontId="19" fillId="0" borderId="78" xfId="3" applyFont="1" applyBorder="1">
      <alignment vertical="center"/>
    </xf>
    <xf numFmtId="0" fontId="19" fillId="0" borderId="79" xfId="3" applyFont="1" applyBorder="1">
      <alignment vertical="center"/>
    </xf>
    <xf numFmtId="0" fontId="36" fillId="0" borderId="0" xfId="0" applyFont="1" applyAlignment="1"/>
    <xf numFmtId="0" fontId="17" fillId="0" borderId="0" xfId="0" applyFont="1" applyAlignment="1">
      <alignment vertical="center" wrapText="1"/>
    </xf>
    <xf numFmtId="0" fontId="17" fillId="0" borderId="0" xfId="0" applyFont="1" applyAlignment="1">
      <alignment vertical="top" wrapText="1"/>
    </xf>
    <xf numFmtId="0" fontId="38" fillId="4" borderId="1" xfId="0" applyFont="1" applyFill="1" applyBorder="1" applyAlignment="1">
      <alignment horizontal="center" vertical="center"/>
    </xf>
    <xf numFmtId="0" fontId="38" fillId="4" borderId="3" xfId="0" applyFont="1" applyFill="1" applyBorder="1" applyAlignment="1">
      <alignment horizontal="center" vertical="center"/>
    </xf>
    <xf numFmtId="0" fontId="38" fillId="4" borderId="2" xfId="0" applyFont="1" applyFill="1" applyBorder="1" applyAlignment="1">
      <alignment horizontal="center" vertical="center"/>
    </xf>
    <xf numFmtId="0" fontId="38" fillId="2" borderId="1" xfId="0" applyFont="1" applyFill="1" applyBorder="1" applyAlignment="1" applyProtection="1">
      <alignment horizontal="center" vertical="center"/>
      <protection locked="0"/>
    </xf>
    <xf numFmtId="0" fontId="38" fillId="2" borderId="3" xfId="0" applyFont="1" applyFill="1" applyBorder="1" applyAlignment="1" applyProtection="1">
      <alignment horizontal="center" vertical="center"/>
      <protection locked="0"/>
    </xf>
    <xf numFmtId="0" fontId="38" fillId="2" borderId="2" xfId="0"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0" fontId="8" fillId="0" borderId="3" xfId="2" applyFont="1" applyBorder="1" applyAlignment="1">
      <alignment horizontal="left" vertical="center" wrapText="1"/>
    </xf>
    <xf numFmtId="0" fontId="8" fillId="0" borderId="2" xfId="2" applyFont="1" applyBorder="1" applyAlignment="1">
      <alignment horizontal="left" vertical="center" wrapText="1"/>
    </xf>
    <xf numFmtId="178" fontId="16" fillId="12" borderId="1" xfId="1" applyNumberFormat="1" applyFont="1" applyFill="1" applyBorder="1" applyAlignment="1">
      <alignment horizontal="right" vertical="center"/>
    </xf>
    <xf numFmtId="178" fontId="16" fillId="12" borderId="3" xfId="1" applyNumberFormat="1" applyFont="1" applyFill="1" applyBorder="1" applyAlignment="1">
      <alignment horizontal="right" vertical="center"/>
    </xf>
    <xf numFmtId="178" fontId="16" fillId="12" borderId="2" xfId="1" applyNumberFormat="1" applyFont="1" applyFill="1" applyBorder="1" applyAlignment="1">
      <alignment horizontal="right" vertical="center"/>
    </xf>
    <xf numFmtId="38" fontId="58" fillId="0" borderId="1" xfId="1" applyFont="1" applyFill="1" applyBorder="1" applyAlignment="1" applyProtection="1">
      <alignment horizontal="left" vertical="center" wrapText="1"/>
      <protection locked="0"/>
    </xf>
    <xf numFmtId="38" fontId="58" fillId="0" borderId="3" xfId="1" applyFont="1" applyFill="1" applyBorder="1" applyAlignment="1" applyProtection="1">
      <alignment horizontal="left" vertical="center" wrapText="1"/>
      <protection locked="0"/>
    </xf>
    <xf numFmtId="38" fontId="58" fillId="0" borderId="2" xfId="1" applyFont="1" applyFill="1" applyBorder="1" applyAlignment="1" applyProtection="1">
      <alignment horizontal="left" vertical="center" wrapText="1"/>
      <protection locked="0"/>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pplyProtection="1">
      <alignment horizontal="left" vertical="center" wrapText="1"/>
      <protection locked="0"/>
    </xf>
    <xf numFmtId="38" fontId="8" fillId="0" borderId="18" xfId="1" applyFont="1" applyFill="1" applyBorder="1" applyAlignment="1" applyProtection="1">
      <alignment horizontal="left" vertical="center" wrapText="1"/>
      <protection locked="0"/>
    </xf>
    <xf numFmtId="38" fontId="8" fillId="0" borderId="19" xfId="1" applyFont="1" applyFill="1" applyBorder="1" applyAlignment="1" applyProtection="1">
      <alignment horizontal="left" vertical="center" wrapText="1"/>
      <protection locked="0"/>
    </xf>
    <xf numFmtId="38" fontId="8" fillId="0" borderId="1" xfId="1" applyFont="1" applyFill="1" applyBorder="1" applyAlignment="1" applyProtection="1">
      <alignment horizontal="left" vertical="center" wrapText="1"/>
      <protection locked="0"/>
    </xf>
    <xf numFmtId="38" fontId="8" fillId="0" borderId="3" xfId="1" applyFont="1" applyFill="1" applyBorder="1" applyAlignment="1" applyProtection="1">
      <alignment horizontal="left" vertical="center" wrapText="1"/>
      <protection locked="0"/>
    </xf>
    <xf numFmtId="38" fontId="8" fillId="0" borderId="2" xfId="1" applyFont="1" applyFill="1" applyBorder="1" applyAlignment="1" applyProtection="1">
      <alignment horizontal="left" vertical="center" wrapText="1"/>
      <protection locked="0"/>
    </xf>
    <xf numFmtId="0" fontId="8" fillId="0" borderId="3" xfId="2" applyFont="1" applyBorder="1" applyAlignment="1">
      <alignment horizontal="left" vertical="center"/>
    </xf>
    <xf numFmtId="0" fontId="8" fillId="0" borderId="2" xfId="2" applyFont="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179" fontId="8" fillId="4" borderId="5" xfId="0" applyNumberFormat="1" applyFont="1" applyFill="1" applyBorder="1" applyAlignment="1">
      <alignment horizontal="center" vertical="center"/>
    </xf>
    <xf numFmtId="0" fontId="8" fillId="0" borderId="8" xfId="2" applyFont="1" applyBorder="1" applyAlignment="1">
      <alignment horizontal="left" vertical="center" wrapText="1"/>
    </xf>
    <xf numFmtId="0" fontId="8" fillId="0" borderId="9" xfId="2" applyFont="1" applyBorder="1" applyAlignment="1">
      <alignment horizontal="left" vertical="center" wrapText="1"/>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38" fontId="8" fillId="0" borderId="7" xfId="1" applyFont="1" applyFill="1" applyBorder="1" applyAlignment="1" applyProtection="1">
      <alignment horizontal="left" vertical="center" wrapText="1"/>
      <protection locked="0"/>
    </xf>
    <xf numFmtId="38" fontId="8" fillId="0" borderId="8" xfId="1" applyFont="1" applyFill="1" applyBorder="1" applyAlignment="1" applyProtection="1">
      <alignment horizontal="left" vertical="center" wrapText="1"/>
      <protection locked="0"/>
    </xf>
    <xf numFmtId="38" fontId="8" fillId="0" borderId="9" xfId="1" applyFont="1" applyFill="1" applyBorder="1" applyAlignment="1" applyProtection="1">
      <alignment horizontal="left" vertical="center" wrapText="1"/>
      <protection locked="0"/>
    </xf>
    <xf numFmtId="0" fontId="8" fillId="0" borderId="3" xfId="2" applyFont="1" applyBorder="1" applyAlignment="1">
      <alignment vertical="center" wrapText="1"/>
    </xf>
    <xf numFmtId="0" fontId="8" fillId="0" borderId="2" xfId="2" applyFont="1" applyBorder="1" applyAlignment="1">
      <alignment vertical="center" wrapText="1"/>
    </xf>
    <xf numFmtId="178" fontId="16" fillId="12" borderId="11" xfId="1" applyNumberFormat="1" applyFont="1" applyFill="1" applyBorder="1" applyAlignment="1">
      <alignment horizontal="right" vertical="center"/>
    </xf>
    <xf numFmtId="178" fontId="16" fillId="12" borderId="12" xfId="1" applyNumberFormat="1" applyFont="1" applyFill="1" applyBorder="1" applyAlignment="1">
      <alignment horizontal="right" vertical="center"/>
    </xf>
    <xf numFmtId="178" fontId="16" fillId="12" borderId="13" xfId="1" applyNumberFormat="1" applyFont="1" applyFill="1" applyBorder="1" applyAlignment="1">
      <alignment horizontal="right" vertical="center"/>
    </xf>
    <xf numFmtId="38" fontId="8" fillId="0" borderId="10" xfId="1" applyFont="1" applyFill="1" applyBorder="1" applyAlignment="1" applyProtection="1">
      <alignment horizontal="left" vertical="center" wrapText="1"/>
      <protection locked="0"/>
    </xf>
    <xf numFmtId="38" fontId="8" fillId="0" borderId="14" xfId="1" applyFont="1" applyFill="1" applyBorder="1" applyAlignment="1" applyProtection="1">
      <alignment horizontal="left" vertical="center" wrapText="1"/>
      <protection locked="0"/>
    </xf>
    <xf numFmtId="38" fontId="8" fillId="0" borderId="15" xfId="1" applyFont="1" applyFill="1" applyBorder="1" applyAlignment="1" applyProtection="1">
      <alignment horizontal="left" vertical="center" wrapText="1"/>
      <protection locked="0"/>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11" fillId="2" borderId="8" xfId="2" applyFont="1" applyFill="1" applyBorder="1" applyAlignment="1" applyProtection="1">
      <alignment horizontal="left" vertical="center"/>
      <protection locked="0"/>
    </xf>
    <xf numFmtId="0" fontId="8" fillId="0" borderId="8" xfId="2" applyFont="1" applyBorder="1" applyAlignment="1">
      <alignment vertical="center" wrapText="1"/>
    </xf>
    <xf numFmtId="0" fontId="8" fillId="0" borderId="9" xfId="2" applyFont="1" applyBorder="1" applyAlignment="1">
      <alignment vertical="center" wrapText="1"/>
    </xf>
    <xf numFmtId="178" fontId="16" fillId="12" borderId="7" xfId="1" applyNumberFormat="1" applyFont="1" applyFill="1" applyBorder="1" applyAlignment="1">
      <alignment horizontal="right" vertical="center"/>
    </xf>
    <xf numFmtId="178" fontId="16" fillId="12" borderId="8" xfId="1" applyNumberFormat="1" applyFont="1" applyFill="1" applyBorder="1" applyAlignment="1">
      <alignment horizontal="right" vertical="center"/>
    </xf>
    <xf numFmtId="178" fontId="16" fillId="12" borderId="9" xfId="1" applyNumberFormat="1" applyFont="1" applyFill="1" applyBorder="1" applyAlignment="1">
      <alignment horizontal="right" vertical="center"/>
    </xf>
    <xf numFmtId="0" fontId="35" fillId="0" borderId="0" xfId="0" applyFont="1" applyAlignment="1">
      <alignment horizontal="left" vertical="center" wrapText="1"/>
    </xf>
    <xf numFmtId="0" fontId="15" fillId="0" borderId="0" xfId="2"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11" fillId="12" borderId="1" xfId="0" applyFont="1" applyFill="1" applyBorder="1" applyAlignment="1">
      <alignment horizontal="center" vertical="center"/>
    </xf>
    <xf numFmtId="0" fontId="11" fillId="12" borderId="3" xfId="0" applyFont="1" applyFill="1" applyBorder="1" applyAlignment="1">
      <alignment horizontal="center" vertical="center"/>
    </xf>
    <xf numFmtId="0" fontId="11" fillId="12" borderId="2" xfId="0" applyFont="1" applyFill="1" applyBorder="1" applyAlignment="1">
      <alignment horizontal="center" vertical="center"/>
    </xf>
    <xf numFmtId="0" fontId="6" fillId="2" borderId="0" xfId="0" applyFont="1" applyFill="1" applyProtection="1">
      <alignment vertical="center"/>
      <protection locked="0"/>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top" wrapText="1"/>
    </xf>
    <xf numFmtId="0" fontId="3" fillId="2" borderId="0" xfId="0" applyFont="1" applyFill="1" applyAlignment="1" applyProtection="1">
      <alignment horizontal="right" vertical="center"/>
      <protection locked="0"/>
    </xf>
    <xf numFmtId="176" fontId="3" fillId="3" borderId="0" xfId="2" applyNumberFormat="1" applyFont="1" applyFill="1" applyAlignment="1">
      <alignment horizontal="right"/>
    </xf>
    <xf numFmtId="0" fontId="7" fillId="11" borderId="0" xfId="9" applyFont="1" applyFill="1" applyAlignment="1">
      <alignment horizontal="left" vertical="center"/>
    </xf>
    <xf numFmtId="0" fontId="3" fillId="12" borderId="0" xfId="0" applyFont="1" applyFill="1" applyAlignment="1">
      <alignment horizontal="right" vertical="center"/>
    </xf>
    <xf numFmtId="187" fontId="46" fillId="3" borderId="17" xfId="0" applyNumberFormat="1" applyFont="1" applyFill="1" applyBorder="1" applyAlignment="1">
      <alignment shrinkToFit="1"/>
    </xf>
    <xf numFmtId="187" fontId="46" fillId="3" borderId="18" xfId="0" applyNumberFormat="1" applyFont="1" applyFill="1" applyBorder="1" applyAlignment="1">
      <alignment shrinkToFit="1"/>
    </xf>
    <xf numFmtId="9" fontId="38" fillId="3" borderId="17" xfId="0" applyNumberFormat="1" applyFont="1" applyFill="1" applyBorder="1" applyAlignment="1">
      <alignment horizontal="center"/>
    </xf>
    <xf numFmtId="9" fontId="38" fillId="3" borderId="18" xfId="0" applyNumberFormat="1" applyFont="1" applyFill="1" applyBorder="1" applyAlignment="1">
      <alignment horizontal="center"/>
    </xf>
    <xf numFmtId="9" fontId="38" fillId="3" borderId="19" xfId="0" applyNumberFormat="1" applyFont="1" applyFill="1" applyBorder="1" applyAlignment="1">
      <alignment horizontal="center"/>
    </xf>
    <xf numFmtId="0" fontId="60" fillId="0" borderId="0" xfId="0" applyFont="1">
      <alignment vertical="center"/>
    </xf>
    <xf numFmtId="0" fontId="38" fillId="4" borderId="17" xfId="0" applyFont="1" applyFill="1" applyBorder="1" applyAlignment="1">
      <alignment horizontal="center" vertical="center" wrapText="1"/>
    </xf>
    <xf numFmtId="0" fontId="38" fillId="4" borderId="18" xfId="0" applyFont="1" applyFill="1" applyBorder="1" applyAlignment="1">
      <alignment horizontal="center" vertical="center" wrapText="1"/>
    </xf>
    <xf numFmtId="0" fontId="38" fillId="4" borderId="19" xfId="0" applyFont="1" applyFill="1" applyBorder="1" applyAlignment="1">
      <alignment horizontal="center" vertical="center" wrapText="1"/>
    </xf>
    <xf numFmtId="188" fontId="46" fillId="0" borderId="17" xfId="1" applyNumberFormat="1" applyFont="1" applyFill="1" applyBorder="1" applyAlignment="1" applyProtection="1">
      <alignment shrinkToFit="1"/>
    </xf>
    <xf numFmtId="188" fontId="46" fillId="0" borderId="19" xfId="1" applyNumberFormat="1" applyFont="1" applyFill="1" applyBorder="1" applyAlignment="1" applyProtection="1">
      <alignment shrinkToFit="1"/>
    </xf>
    <xf numFmtId="0" fontId="50" fillId="0" borderId="17" xfId="1" applyNumberFormat="1" applyFont="1" applyFill="1" applyBorder="1" applyAlignment="1" applyProtection="1">
      <alignment shrinkToFit="1"/>
    </xf>
    <xf numFmtId="0" fontId="50" fillId="0" borderId="18" xfId="1" applyNumberFormat="1" applyFont="1" applyFill="1" applyBorder="1" applyAlignment="1" applyProtection="1">
      <alignment shrinkToFit="1"/>
    </xf>
    <xf numFmtId="187" fontId="46" fillId="3" borderId="10" xfId="0" applyNumberFormat="1" applyFont="1" applyFill="1" applyBorder="1" applyAlignment="1">
      <alignment shrinkToFit="1"/>
    </xf>
    <xf numFmtId="187" fontId="46" fillId="3" borderId="14" xfId="0" applyNumberFormat="1" applyFont="1" applyFill="1" applyBorder="1" applyAlignment="1">
      <alignment shrinkToFit="1"/>
    </xf>
    <xf numFmtId="187" fontId="46" fillId="3" borderId="15" xfId="0" applyNumberFormat="1" applyFont="1" applyFill="1" applyBorder="1" applyAlignment="1">
      <alignment shrinkToFit="1"/>
    </xf>
    <xf numFmtId="187" fontId="46" fillId="3" borderId="7" xfId="0" applyNumberFormat="1" applyFont="1" applyFill="1" applyBorder="1" applyAlignment="1">
      <alignment shrinkToFit="1"/>
    </xf>
    <xf numFmtId="187" fontId="46" fillId="3" borderId="8" xfId="0" applyNumberFormat="1" applyFont="1" applyFill="1" applyBorder="1" applyAlignment="1">
      <alignment shrinkToFit="1"/>
    </xf>
    <xf numFmtId="187" fontId="46" fillId="3" borderId="9" xfId="0" applyNumberFormat="1" applyFont="1" applyFill="1" applyBorder="1" applyAlignment="1">
      <alignment shrinkToFit="1"/>
    </xf>
    <xf numFmtId="0" fontId="38" fillId="2" borderId="10" xfId="0" applyFont="1" applyFill="1" applyBorder="1" applyAlignment="1" applyProtection="1">
      <alignment horizontal="left" vertical="center" wrapText="1"/>
      <protection locked="0"/>
    </xf>
    <xf numFmtId="0" fontId="38" fillId="2" borderId="14" xfId="0" applyFont="1" applyFill="1" applyBorder="1" applyAlignment="1" applyProtection="1">
      <alignment horizontal="left" vertical="center" wrapText="1"/>
      <protection locked="0"/>
    </xf>
    <xf numFmtId="0" fontId="38" fillId="2" borderId="15" xfId="0" applyFont="1" applyFill="1" applyBorder="1" applyAlignment="1" applyProtection="1">
      <alignment horizontal="left" vertical="center" wrapText="1"/>
      <protection locked="0"/>
    </xf>
    <xf numFmtId="0" fontId="38" fillId="2" borderId="21" xfId="0" applyFont="1" applyFill="1" applyBorder="1" applyAlignment="1" applyProtection="1">
      <alignment horizontal="left" vertical="center" wrapText="1"/>
      <protection locked="0"/>
    </xf>
    <xf numFmtId="0" fontId="38" fillId="2" borderId="0" xfId="0" applyFont="1" applyFill="1" applyAlignment="1" applyProtection="1">
      <alignment horizontal="left" vertical="center" wrapText="1"/>
      <protection locked="0"/>
    </xf>
    <xf numFmtId="0" fontId="38" fillId="2" borderId="51" xfId="0" applyFont="1" applyFill="1" applyBorder="1" applyAlignment="1" applyProtection="1">
      <alignment horizontal="left" vertical="center" wrapText="1"/>
      <protection locked="0"/>
    </xf>
    <xf numFmtId="0" fontId="38" fillId="4" borderId="5" xfId="0" applyFont="1" applyFill="1" applyBorder="1" applyAlignment="1">
      <alignment horizontal="center" vertical="center" wrapText="1"/>
    </xf>
    <xf numFmtId="188" fontId="46" fillId="2" borderId="10" xfId="1" applyNumberFormat="1" applyFont="1" applyFill="1" applyBorder="1" applyAlignment="1" applyProtection="1">
      <alignment shrinkToFit="1"/>
      <protection locked="0"/>
    </xf>
    <xf numFmtId="188" fontId="46" fillId="2" borderId="15" xfId="1" applyNumberFormat="1" applyFont="1" applyFill="1" applyBorder="1" applyAlignment="1" applyProtection="1">
      <alignment shrinkToFit="1"/>
      <protection locked="0"/>
    </xf>
    <xf numFmtId="188" fontId="46" fillId="2" borderId="7" xfId="1" applyNumberFormat="1" applyFont="1" applyFill="1" applyBorder="1" applyAlignment="1" applyProtection="1">
      <alignment shrinkToFit="1"/>
      <protection locked="0"/>
    </xf>
    <xf numFmtId="188" fontId="46" fillId="2" borderId="9" xfId="1" applyNumberFormat="1" applyFont="1" applyFill="1" applyBorder="1" applyAlignment="1" applyProtection="1">
      <alignment shrinkToFit="1"/>
      <protection locked="0"/>
    </xf>
    <xf numFmtId="38" fontId="46" fillId="0" borderId="10" xfId="1" applyFont="1" applyFill="1" applyBorder="1" applyAlignment="1" applyProtection="1">
      <alignment horizontal="right" shrinkToFit="1"/>
    </xf>
    <xf numFmtId="38" fontId="46" fillId="0" borderId="14" xfId="1" applyFont="1" applyFill="1" applyBorder="1" applyAlignment="1" applyProtection="1">
      <alignment horizontal="right" shrinkToFit="1"/>
    </xf>
    <xf numFmtId="38" fontId="46" fillId="0" borderId="7" xfId="1" applyFont="1" applyFill="1" applyBorder="1" applyAlignment="1" applyProtection="1">
      <alignment horizontal="right" shrinkToFit="1"/>
    </xf>
    <xf numFmtId="38" fontId="46" fillId="0" borderId="8" xfId="1" applyFont="1" applyFill="1" applyBorder="1" applyAlignment="1" applyProtection="1">
      <alignment horizontal="right" shrinkToFit="1"/>
    </xf>
    <xf numFmtId="189" fontId="46" fillId="0" borderId="14" xfId="1" applyNumberFormat="1" applyFont="1" applyFill="1" applyBorder="1" applyAlignment="1" applyProtection="1">
      <alignment horizontal="right" shrinkToFit="1"/>
    </xf>
    <xf numFmtId="189" fontId="46" fillId="0" borderId="15" xfId="1" applyNumberFormat="1" applyFont="1" applyFill="1" applyBorder="1" applyAlignment="1" applyProtection="1">
      <alignment horizontal="right" shrinkToFit="1"/>
    </xf>
    <xf numFmtId="189" fontId="46" fillId="0" borderId="8" xfId="1" applyNumberFormat="1" applyFont="1" applyFill="1" applyBorder="1" applyAlignment="1" applyProtection="1">
      <alignment horizontal="right" shrinkToFit="1"/>
    </xf>
    <xf numFmtId="189" fontId="46" fillId="0" borderId="9" xfId="1" applyNumberFormat="1" applyFont="1" applyFill="1" applyBorder="1" applyAlignment="1" applyProtection="1">
      <alignment horizontal="right" shrinkToFit="1"/>
    </xf>
    <xf numFmtId="0" fontId="38" fillId="4" borderId="4" xfId="0" applyFont="1" applyFill="1" applyBorder="1" applyAlignment="1">
      <alignment horizontal="center" vertical="center" wrapText="1"/>
    </xf>
    <xf numFmtId="0" fontId="38" fillId="2" borderId="7" xfId="0" applyFont="1" applyFill="1" applyBorder="1" applyAlignment="1" applyProtection="1">
      <alignment horizontal="left" vertical="center" wrapText="1"/>
      <protection locked="0"/>
    </xf>
    <xf numFmtId="0" fontId="38" fillId="2" borderId="8" xfId="0" applyFont="1" applyFill="1" applyBorder="1" applyAlignment="1" applyProtection="1">
      <alignment horizontal="left" vertical="center" wrapText="1"/>
      <protection locked="0"/>
    </xf>
    <xf numFmtId="0" fontId="38" fillId="2" borderId="9" xfId="0" applyFont="1" applyFill="1" applyBorder="1" applyAlignment="1" applyProtection="1">
      <alignment horizontal="left" vertical="center" wrapText="1"/>
      <protection locked="0"/>
    </xf>
    <xf numFmtId="0" fontId="19" fillId="4" borderId="10"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8" fillId="0" borderId="0" xfId="0" applyFont="1" applyAlignment="1">
      <alignment horizontal="center" vertical="center"/>
    </xf>
    <xf numFmtId="0" fontId="33" fillId="11" borderId="8" xfId="0" applyFont="1" applyFill="1" applyBorder="1" applyAlignment="1">
      <alignment vertical="top" wrapText="1"/>
    </xf>
    <xf numFmtId="9" fontId="38" fillId="3" borderId="10" xfId="0" applyNumberFormat="1" applyFont="1" applyFill="1" applyBorder="1" applyAlignment="1">
      <alignment horizontal="right"/>
    </xf>
    <xf numFmtId="9" fontId="38" fillId="3" borderId="14" xfId="0" applyNumberFormat="1" applyFont="1" applyFill="1" applyBorder="1" applyAlignment="1">
      <alignment horizontal="right"/>
    </xf>
    <xf numFmtId="9" fontId="38" fillId="3" borderId="15" xfId="0" applyNumberFormat="1" applyFont="1" applyFill="1" applyBorder="1" applyAlignment="1">
      <alignment horizontal="right"/>
    </xf>
    <xf numFmtId="9" fontId="38" fillId="3" borderId="21" xfId="0" applyNumberFormat="1" applyFont="1" applyFill="1" applyBorder="1" applyAlignment="1">
      <alignment horizontal="right"/>
    </xf>
    <xf numFmtId="9" fontId="38" fillId="3" borderId="0" xfId="0" applyNumberFormat="1" applyFont="1" applyFill="1" applyAlignment="1">
      <alignment horizontal="right"/>
    </xf>
    <xf numFmtId="9" fontId="38" fillId="3" borderId="51" xfId="0" applyNumberFormat="1" applyFont="1" applyFill="1" applyBorder="1" applyAlignment="1">
      <alignment horizontal="right"/>
    </xf>
    <xf numFmtId="188" fontId="46" fillId="3" borderId="17" xfId="1" applyNumberFormat="1" applyFont="1" applyFill="1" applyBorder="1" applyAlignment="1" applyProtection="1">
      <alignment shrinkToFit="1"/>
    </xf>
    <xf numFmtId="188" fontId="46" fillId="3" borderId="19" xfId="1" applyNumberFormat="1" applyFont="1" applyFill="1" applyBorder="1" applyAlignment="1" applyProtection="1">
      <alignment shrinkToFit="1"/>
    </xf>
    <xf numFmtId="188" fontId="46" fillId="3" borderId="10" xfId="1" applyNumberFormat="1" applyFont="1" applyFill="1" applyBorder="1" applyAlignment="1" applyProtection="1">
      <alignment shrinkToFit="1"/>
    </xf>
    <xf numFmtId="188" fontId="46" fillId="3" borderId="15" xfId="1" applyNumberFormat="1" applyFont="1" applyFill="1" applyBorder="1" applyAlignment="1" applyProtection="1">
      <alignment shrinkToFit="1"/>
    </xf>
    <xf numFmtId="188" fontId="46" fillId="3" borderId="7" xfId="1" applyNumberFormat="1" applyFont="1" applyFill="1" applyBorder="1" applyAlignment="1" applyProtection="1">
      <alignment shrinkToFit="1"/>
    </xf>
    <xf numFmtId="188" fontId="46" fillId="3" borderId="9" xfId="1" applyNumberFormat="1" applyFont="1" applyFill="1" applyBorder="1" applyAlignment="1" applyProtection="1">
      <alignment shrinkToFit="1"/>
    </xf>
    <xf numFmtId="38" fontId="46" fillId="0" borderId="10" xfId="1" applyFont="1" applyFill="1" applyBorder="1" applyAlignment="1" applyProtection="1">
      <alignment shrinkToFit="1"/>
    </xf>
    <xf numFmtId="38" fontId="46" fillId="0" borderId="14" xfId="1" applyFont="1" applyFill="1" applyBorder="1" applyAlignment="1" applyProtection="1">
      <alignment shrinkToFit="1"/>
    </xf>
    <xf numFmtId="38" fontId="46" fillId="0" borderId="7" xfId="1" applyFont="1" applyFill="1" applyBorder="1" applyAlignment="1" applyProtection="1">
      <alignment shrinkToFit="1"/>
    </xf>
    <xf numFmtId="38" fontId="46" fillId="0" borderId="8" xfId="1" applyFont="1" applyFill="1" applyBorder="1" applyAlignment="1" applyProtection="1">
      <alignment shrinkToFit="1"/>
    </xf>
    <xf numFmtId="9" fontId="38" fillId="3" borderId="7" xfId="0" applyNumberFormat="1" applyFont="1" applyFill="1" applyBorder="1" applyAlignment="1">
      <alignment horizontal="right"/>
    </xf>
    <xf numFmtId="9" fontId="38" fillId="3" borderId="8" xfId="0" applyNumberFormat="1" applyFont="1" applyFill="1" applyBorder="1" applyAlignment="1">
      <alignment horizontal="right"/>
    </xf>
    <xf numFmtId="9" fontId="38" fillId="3" borderId="9" xfId="0" applyNumberFormat="1" applyFont="1" applyFill="1" applyBorder="1" applyAlignment="1">
      <alignment horizontal="right"/>
    </xf>
    <xf numFmtId="0" fontId="38" fillId="4" borderId="10" xfId="0" applyFont="1" applyFill="1" applyBorder="1" applyAlignment="1">
      <alignment horizontal="center" vertical="center" wrapText="1"/>
    </xf>
    <xf numFmtId="0" fontId="38" fillId="4" borderId="14" xfId="0" applyFont="1" applyFill="1" applyBorder="1" applyAlignment="1">
      <alignment horizontal="center" vertical="center" wrapText="1"/>
    </xf>
    <xf numFmtId="0" fontId="38" fillId="4" borderId="15"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19" fillId="2" borderId="5" xfId="10" applyFont="1" applyFill="1" applyBorder="1" applyAlignment="1" applyProtection="1">
      <alignment horizontal="center" vertical="center"/>
      <protection locked="0"/>
    </xf>
    <xf numFmtId="0" fontId="8" fillId="2" borderId="2" xfId="11" applyFont="1" applyFill="1" applyBorder="1" applyAlignment="1" applyProtection="1">
      <alignment horizontal="center" vertical="center"/>
      <protection locked="0"/>
    </xf>
    <xf numFmtId="0" fontId="8" fillId="2" borderId="5" xfId="11" applyFont="1" applyFill="1" applyBorder="1" applyAlignment="1" applyProtection="1">
      <alignment horizontal="center" vertical="center"/>
      <protection locked="0"/>
    </xf>
    <xf numFmtId="0" fontId="19" fillId="2" borderId="2" xfId="11" applyFont="1" applyFill="1" applyBorder="1" applyAlignment="1" applyProtection="1">
      <alignment horizontal="center" vertical="center"/>
      <protection locked="0"/>
    </xf>
    <xf numFmtId="0" fontId="19" fillId="2" borderId="5" xfId="11" applyFont="1" applyFill="1" applyBorder="1" applyAlignment="1" applyProtection="1">
      <alignment horizontal="center" vertical="center"/>
      <protection locked="0"/>
    </xf>
    <xf numFmtId="0" fontId="19" fillId="2" borderId="1" xfId="11" applyFont="1" applyFill="1" applyBorder="1" applyAlignment="1" applyProtection="1">
      <alignment horizontal="center" vertical="center"/>
      <protection locked="0"/>
    </xf>
    <xf numFmtId="0" fontId="19" fillId="2" borderId="3" xfId="11" applyFont="1" applyFill="1" applyBorder="1" applyAlignment="1" applyProtection="1">
      <alignment horizontal="center" vertical="center"/>
      <protection locked="0"/>
    </xf>
    <xf numFmtId="0" fontId="19" fillId="2" borderId="1" xfId="10" applyFont="1" applyFill="1" applyBorder="1" applyAlignment="1" applyProtection="1">
      <alignment horizontal="center" vertical="center"/>
      <protection locked="0"/>
    </xf>
    <xf numFmtId="0" fontId="19" fillId="2" borderId="3" xfId="10" applyFont="1" applyFill="1" applyBorder="1" applyAlignment="1" applyProtection="1">
      <alignment horizontal="center" vertical="center"/>
      <protection locked="0"/>
    </xf>
    <xf numFmtId="0" fontId="19" fillId="2" borderId="2" xfId="10" applyFont="1" applyFill="1" applyBorder="1" applyAlignment="1" applyProtection="1">
      <alignment horizontal="center" vertical="center"/>
      <protection locked="0"/>
    </xf>
    <xf numFmtId="0" fontId="19" fillId="4" borderId="5" xfId="10" applyFont="1" applyFill="1" applyBorder="1" applyAlignment="1">
      <alignment horizontal="center" vertical="center" wrapText="1"/>
    </xf>
    <xf numFmtId="0" fontId="19" fillId="4" borderId="5" xfId="10" applyFont="1" applyFill="1" applyBorder="1" applyAlignment="1">
      <alignment horizontal="center" vertical="center"/>
    </xf>
    <xf numFmtId="0" fontId="38" fillId="11" borderId="5" xfId="12" applyFont="1" applyFill="1" applyBorder="1" applyAlignment="1">
      <alignment horizontal="left" vertical="center" wrapText="1"/>
    </xf>
    <xf numFmtId="0" fontId="38" fillId="11" borderId="5" xfId="12" applyFont="1" applyFill="1" applyBorder="1" applyAlignment="1">
      <alignment horizontal="center" vertical="center" shrinkToFit="1"/>
    </xf>
    <xf numFmtId="0" fontId="47" fillId="4" borderId="5" xfId="7" applyFont="1" applyFill="1" applyBorder="1" applyAlignment="1">
      <alignment horizontal="center" vertical="center"/>
    </xf>
    <xf numFmtId="0" fontId="47" fillId="0" borderId="5" xfId="7" applyFont="1" applyBorder="1" applyAlignment="1">
      <alignment horizontal="center" vertical="center"/>
    </xf>
    <xf numFmtId="0" fontId="48" fillId="0" borderId="0" xfId="7" applyFont="1" applyAlignment="1">
      <alignment horizontal="center"/>
    </xf>
    <xf numFmtId="0" fontId="47" fillId="0" borderId="0" xfId="7" applyFont="1" applyAlignment="1">
      <alignment horizontal="center"/>
    </xf>
    <xf numFmtId="0" fontId="47" fillId="4" borderId="5" xfId="7" applyFont="1" applyFill="1" applyBorder="1" applyAlignment="1">
      <alignment horizontal="center"/>
    </xf>
    <xf numFmtId="0" fontId="23" fillId="0" borderId="20" xfId="7" applyFont="1" applyBorder="1" applyAlignment="1">
      <alignment horizontal="center" vertical="center"/>
    </xf>
    <xf numFmtId="0" fontId="22" fillId="9" borderId="5" xfId="0" applyFont="1" applyFill="1" applyBorder="1" applyAlignment="1">
      <alignment horizontal="left" vertical="center"/>
    </xf>
    <xf numFmtId="0" fontId="22" fillId="9" borderId="1" xfId="0" applyFont="1" applyFill="1" applyBorder="1" applyAlignment="1">
      <alignment horizontal="left" vertical="center"/>
    </xf>
    <xf numFmtId="0" fontId="22" fillId="0" borderId="21" xfId="0" applyFont="1" applyBorder="1" applyAlignment="1">
      <alignment horizontal="left" vertical="center" wrapText="1"/>
    </xf>
    <xf numFmtId="0" fontId="22" fillId="0" borderId="0" xfId="0" applyFont="1" applyAlignment="1">
      <alignment horizontal="left" vertical="center" wrapText="1"/>
    </xf>
    <xf numFmtId="0" fontId="22" fillId="0" borderId="51" xfId="0" applyFont="1" applyBorder="1" applyAlignment="1">
      <alignment horizontal="left" vertical="center" wrapText="1"/>
    </xf>
    <xf numFmtId="0" fontId="22" fillId="7" borderId="8" xfId="0" applyFont="1" applyFill="1" applyBorder="1" applyAlignment="1">
      <alignment horizontal="center" vertical="center"/>
    </xf>
    <xf numFmtId="0" fontId="23" fillId="8" borderId="43" xfId="3" applyFont="1" applyFill="1" applyBorder="1" applyAlignment="1">
      <alignment horizontal="center" vertical="center"/>
    </xf>
    <xf numFmtId="0" fontId="23" fillId="8" borderId="44" xfId="3" applyFont="1" applyFill="1" applyBorder="1" applyAlignment="1">
      <alignment horizontal="center" vertical="center"/>
    </xf>
    <xf numFmtId="0" fontId="24" fillId="8" borderId="52" xfId="0" applyFont="1" applyFill="1" applyBorder="1" applyAlignment="1">
      <alignment vertical="center" wrapText="1"/>
    </xf>
    <xf numFmtId="0" fontId="24" fillId="8" borderId="56" xfId="0" applyFont="1" applyFill="1" applyBorder="1" applyAlignment="1">
      <alignment vertical="center" wrapText="1"/>
    </xf>
    <xf numFmtId="0" fontId="22" fillId="0" borderId="0" xfId="0" applyFont="1" applyAlignment="1">
      <alignment vertical="center" wrapText="1"/>
    </xf>
    <xf numFmtId="0" fontId="22" fillId="9" borderId="1"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3" fillId="9" borderId="54" xfId="3" applyFont="1" applyFill="1" applyBorder="1" applyAlignment="1">
      <alignment horizontal="center" vertical="center"/>
    </xf>
    <xf numFmtId="0" fontId="23" fillId="9" borderId="55" xfId="3" applyFont="1" applyFill="1" applyBorder="1" applyAlignment="1">
      <alignment horizontal="center" vertical="center"/>
    </xf>
  </cellXfs>
  <cellStyles count="14">
    <cellStyle name="桁区切り" xfId="1" builtinId="6"/>
    <cellStyle name="桁区切り 2" xfId="5" xr:uid="{23FBD5FA-0B42-4513-A847-0172D9893FA9}"/>
    <cellStyle name="桁区切り 2 2" xfId="8" xr:uid="{AE50441A-60F1-471B-BD48-D71AD2D573C9}"/>
    <cellStyle name="桁区切り 3" xfId="13" xr:uid="{19C31B61-A0E7-42DC-88EB-E08903CA67A5}"/>
    <cellStyle name="標準" xfId="0" builtinId="0"/>
    <cellStyle name="標準 2" xfId="3" xr:uid="{00000000-0005-0000-0000-000002000000}"/>
    <cellStyle name="標準 2 2 2" xfId="12" xr:uid="{B249CDD4-573B-4EA4-BBC7-F6721BB2F8B0}"/>
    <cellStyle name="標準 3" xfId="4" xr:uid="{1128705B-8EA0-4AFA-B287-A4AB63C0E2D5}"/>
    <cellStyle name="標準 3 2" xfId="6" xr:uid="{11C44B76-9D23-4655-ACA1-A19C2D0380A4}"/>
    <cellStyle name="標準 3 2 2" xfId="9" xr:uid="{CEA4929D-6791-4C1B-BF5C-F00B9524C87E}"/>
    <cellStyle name="標準 3 2 3" xfId="10" xr:uid="{82CA63A0-EEA7-40CF-8D44-49D9FFDD58DF}"/>
    <cellStyle name="標準 3 3" xfId="7" xr:uid="{C5AF8D6C-FFC6-4DD3-876F-2FAE99416623}"/>
    <cellStyle name="標準 4" xfId="11" xr:uid="{D9E85F73-7007-492E-B798-082B9856728F}"/>
    <cellStyle name="標準_⑤参考様式11,12号別紙(収支実績報告書（支援交付金））" xfId="2" xr:uid="{00000000-0005-0000-0000-000003000000}"/>
  </cellStyles>
  <dxfs count="5">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86434</xdr:colOff>
      <xdr:row>0</xdr:row>
      <xdr:rowOff>0</xdr:rowOff>
    </xdr:from>
    <xdr:to>
      <xdr:col>36</xdr:col>
      <xdr:colOff>122199</xdr:colOff>
      <xdr:row>193</xdr:row>
      <xdr:rowOff>107510</xdr:rowOff>
    </xdr:to>
    <xdr:grpSp>
      <xdr:nvGrpSpPr>
        <xdr:cNvPr id="2" name="グループ化 1">
          <a:extLst>
            <a:ext uri="{FF2B5EF4-FFF2-40B4-BE49-F238E27FC236}">
              <a16:creationId xmlns:a16="http://schemas.microsoft.com/office/drawing/2014/main" id="{B628FA37-6B1C-4A9D-AD98-B0B7878038F2}"/>
            </a:ext>
          </a:extLst>
        </xdr:cNvPr>
        <xdr:cNvGrpSpPr/>
      </xdr:nvGrpSpPr>
      <xdr:grpSpPr>
        <a:xfrm>
          <a:off x="8322758" y="0"/>
          <a:ext cx="5145647" cy="59016834"/>
          <a:chOff x="8416762" y="0"/>
          <a:chExt cx="5320166" cy="61607642"/>
        </a:xfrm>
      </xdr:grpSpPr>
      <xdr:grpSp>
        <xdr:nvGrpSpPr>
          <xdr:cNvPr id="3" name="グループ化 2">
            <a:extLst>
              <a:ext uri="{FF2B5EF4-FFF2-40B4-BE49-F238E27FC236}">
                <a16:creationId xmlns:a16="http://schemas.microsoft.com/office/drawing/2014/main" id="{BDDE60FC-780B-DED6-59BD-1E3C8E501761}"/>
              </a:ext>
            </a:extLst>
          </xdr:cNvPr>
          <xdr:cNvGrpSpPr/>
        </xdr:nvGrpSpPr>
        <xdr:grpSpPr>
          <a:xfrm>
            <a:off x="8416762" y="0"/>
            <a:ext cx="5320166" cy="61607642"/>
            <a:chOff x="8391646" y="72342"/>
            <a:chExt cx="3571781" cy="41062152"/>
          </a:xfrm>
        </xdr:grpSpPr>
        <xdr:grpSp>
          <xdr:nvGrpSpPr>
            <xdr:cNvPr id="5" name="グループ化 4">
              <a:extLst>
                <a:ext uri="{FF2B5EF4-FFF2-40B4-BE49-F238E27FC236}">
                  <a16:creationId xmlns:a16="http://schemas.microsoft.com/office/drawing/2014/main" id="{E7ADFFD4-7F69-6B3B-A5E4-22EBFDC3D21A}"/>
                </a:ext>
              </a:extLst>
            </xdr:cNvPr>
            <xdr:cNvGrpSpPr/>
          </xdr:nvGrpSpPr>
          <xdr:grpSpPr>
            <a:xfrm>
              <a:off x="8391646" y="72342"/>
              <a:ext cx="3571781" cy="41062152"/>
              <a:chOff x="8391646" y="72342"/>
              <a:chExt cx="3571781" cy="41062152"/>
            </a:xfrm>
          </xdr:grpSpPr>
          <xdr:grpSp>
            <xdr:nvGrpSpPr>
              <xdr:cNvPr id="7" name="グループ化 6">
                <a:extLst>
                  <a:ext uri="{FF2B5EF4-FFF2-40B4-BE49-F238E27FC236}">
                    <a16:creationId xmlns:a16="http://schemas.microsoft.com/office/drawing/2014/main" id="{E4AD2379-1E44-F535-39B7-21E40CD037D5}"/>
                  </a:ext>
                </a:extLst>
              </xdr:cNvPr>
              <xdr:cNvGrpSpPr/>
            </xdr:nvGrpSpPr>
            <xdr:grpSpPr>
              <a:xfrm>
                <a:off x="8391646" y="72342"/>
                <a:ext cx="3571781" cy="41062152"/>
                <a:chOff x="8391646" y="72342"/>
                <a:chExt cx="3571781" cy="41062152"/>
              </a:xfrm>
            </xdr:grpSpPr>
            <xdr:sp macro="" textlink="">
              <xdr:nvSpPr>
                <xdr:cNvPr id="9" name="線吹き出し 2 (枠付き) 19">
                  <a:extLst>
                    <a:ext uri="{FF2B5EF4-FFF2-40B4-BE49-F238E27FC236}">
                      <a16:creationId xmlns:a16="http://schemas.microsoft.com/office/drawing/2014/main" id="{8758F2AE-AEEB-0778-5FED-8B7029956A82}"/>
                    </a:ext>
                  </a:extLst>
                </xdr:cNvPr>
                <xdr:cNvSpPr/>
              </xdr:nvSpPr>
              <xdr:spPr>
                <a:xfrm>
                  <a:off x="8474669" y="9567015"/>
                  <a:ext cx="3164585" cy="978565"/>
                </a:xfrm>
                <a:prstGeom prst="borderCallout2">
                  <a:avLst>
                    <a:gd name="adj1" fmla="val 53291"/>
                    <a:gd name="adj2" fmla="val 413"/>
                    <a:gd name="adj3" fmla="val 53769"/>
                    <a:gd name="adj4" fmla="val -14351"/>
                    <a:gd name="adj5" fmla="val 112928"/>
                    <a:gd name="adj6" fmla="val -33387"/>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・持越金がある場合は、備考欄に使用予定を具体的に記入してください。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・持越金が当該年度交付金の３割を超え、かつ</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100</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万円以上である場合は、備考欄には「別紙のとおり」と記入し、別紙３の「持越金使用予定表」を作成してください。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0" name="線吹き出し 2 (枠付き) 19">
                  <a:extLst>
                    <a:ext uri="{FF2B5EF4-FFF2-40B4-BE49-F238E27FC236}">
                      <a16:creationId xmlns:a16="http://schemas.microsoft.com/office/drawing/2014/main" id="{82898C6A-AD96-DDBD-8C72-817990EE3641}"/>
                    </a:ext>
                  </a:extLst>
                </xdr:cNvPr>
                <xdr:cNvSpPr/>
              </xdr:nvSpPr>
              <xdr:spPr>
                <a:xfrm>
                  <a:off x="8440964" y="11951412"/>
                  <a:ext cx="3285016" cy="1417174"/>
                </a:xfrm>
                <a:prstGeom prst="borderCallout2">
                  <a:avLst>
                    <a:gd name="adj1" fmla="val 53291"/>
                    <a:gd name="adj2" fmla="val 413"/>
                    <a:gd name="adj3" fmla="val 54036"/>
                    <a:gd name="adj4" fmla="val -19902"/>
                    <a:gd name="adj5" fmla="val 182616"/>
                    <a:gd name="adj6" fmla="val -9123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「計画」欄：一部（オレンジ着色セル）を除き、活動計画書をもとに自動で作成されます。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オレンジ着色セルには、以下を入力してください。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計画した活動→「○」</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計画外の活動→「ー」</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点検結果に応じて実施する項目は、点検の結果、実施することとしたものは「計画」欄に○を選択してください。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1" name="線吹き出し 2 (枠付き) 19">
                  <a:extLst>
                    <a:ext uri="{FF2B5EF4-FFF2-40B4-BE49-F238E27FC236}">
                      <a16:creationId xmlns:a16="http://schemas.microsoft.com/office/drawing/2014/main" id="{ACAF3175-24EC-97B4-6632-A447E6AE8C09}"/>
                    </a:ext>
                  </a:extLst>
                </xdr:cNvPr>
                <xdr:cNvSpPr/>
              </xdr:nvSpPr>
              <xdr:spPr>
                <a:xfrm>
                  <a:off x="8443975" y="13451112"/>
                  <a:ext cx="3222795" cy="1245145"/>
                </a:xfrm>
                <a:prstGeom prst="borderCallout2">
                  <a:avLst>
                    <a:gd name="adj1" fmla="val 53291"/>
                    <a:gd name="adj2" fmla="val 413"/>
                    <a:gd name="adj3" fmla="val 53696"/>
                    <a:gd name="adj4" fmla="val -17716"/>
                    <a:gd name="adj5" fmla="val 95698"/>
                    <a:gd name="adj6" fmla="val -8437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「実施」欄：一部（オレンジ着色セル）を除き、活動記録をもとに自動で作成されます。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オレンジ着色セルには、以下を入力してください。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実施した活動→「○」</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実施できなかった活動、活動要件を満たせなかった活動→「</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対象外の活動→「ー」</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農地維持支払交付金の交付を受けずに活動を実施した場合も記入してください。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2" name="線吹き出し 2 (枠付き) 19">
                  <a:extLst>
                    <a:ext uri="{FF2B5EF4-FFF2-40B4-BE49-F238E27FC236}">
                      <a16:creationId xmlns:a16="http://schemas.microsoft.com/office/drawing/2014/main" id="{8081A3C5-BF3A-7F94-C832-A2334B877F33}"/>
                    </a:ext>
                  </a:extLst>
                </xdr:cNvPr>
                <xdr:cNvSpPr/>
              </xdr:nvSpPr>
              <xdr:spPr>
                <a:xfrm>
                  <a:off x="8444708" y="14767874"/>
                  <a:ext cx="3271265" cy="1012806"/>
                </a:xfrm>
                <a:prstGeom prst="borderCallout2">
                  <a:avLst>
                    <a:gd name="adj1" fmla="val 53291"/>
                    <a:gd name="adj2" fmla="val 413"/>
                    <a:gd name="adj3" fmla="val 54810"/>
                    <a:gd name="adj4" fmla="val -19181"/>
                    <a:gd name="adj5" fmla="val -6684"/>
                    <a:gd name="adj6" fmla="val -6947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「備考」欄：「実施」欄に「</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」を記入した場合、未実施等となった理由を記入してください。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これまで「実施」欄に「○」を記入した場合に求めていた具体的な活動内容等の記入は不要としました。</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3" name="線吹き出し 2 (枠付き) 19">
                  <a:extLst>
                    <a:ext uri="{FF2B5EF4-FFF2-40B4-BE49-F238E27FC236}">
                      <a16:creationId xmlns:a16="http://schemas.microsoft.com/office/drawing/2014/main" id="{27CBBC0B-5830-E6B1-A8F7-A92DDC8163AD}"/>
                    </a:ext>
                  </a:extLst>
                </xdr:cNvPr>
                <xdr:cNvSpPr/>
              </xdr:nvSpPr>
              <xdr:spPr>
                <a:xfrm>
                  <a:off x="8428323" y="15856161"/>
                  <a:ext cx="3150646" cy="766789"/>
                </a:xfrm>
                <a:prstGeom prst="borderCallout2">
                  <a:avLst>
                    <a:gd name="adj1" fmla="val 53291"/>
                    <a:gd name="adj2" fmla="val 413"/>
                    <a:gd name="adj3" fmla="val 32770"/>
                    <a:gd name="adj4" fmla="val -17090"/>
                    <a:gd name="adj5" fmla="val -104306"/>
                    <a:gd name="adj6" fmla="val -5205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研修は、５年間の活動期間で各１回実施します。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実施済みの場合　　　→「実施年度：令和○年」</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今後実施予定の場合→「実施予定年度：令和○年」</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と記入してください。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4" name="線吹き出し 2 (枠付き) 19">
                  <a:extLst>
                    <a:ext uri="{FF2B5EF4-FFF2-40B4-BE49-F238E27FC236}">
                      <a16:creationId xmlns:a16="http://schemas.microsoft.com/office/drawing/2014/main" id="{878DE513-1C85-9133-2D69-B4EFB27DDDAE}"/>
                    </a:ext>
                  </a:extLst>
                </xdr:cNvPr>
                <xdr:cNvSpPr/>
              </xdr:nvSpPr>
              <xdr:spPr>
                <a:xfrm>
                  <a:off x="8456658" y="25414144"/>
                  <a:ext cx="3169935" cy="897443"/>
                </a:xfrm>
                <a:prstGeom prst="borderCallout2">
                  <a:avLst>
                    <a:gd name="adj1" fmla="val 53291"/>
                    <a:gd name="adj2" fmla="val 413"/>
                    <a:gd name="adj3" fmla="val 40417"/>
                    <a:gd name="adj4" fmla="val -19413"/>
                    <a:gd name="adj5" fmla="val 40211"/>
                    <a:gd name="adj6" fmla="val -10157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活動計画書で行を追加した場合は、同じ行数となるよう行を追加してください。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その場合、「活動項目」、「計画」、「実施」欄は自動入力されませんので、ご留意ください。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5" name="線吹き出し 2 (枠付き) 19">
                  <a:extLst>
                    <a:ext uri="{FF2B5EF4-FFF2-40B4-BE49-F238E27FC236}">
                      <a16:creationId xmlns:a16="http://schemas.microsoft.com/office/drawing/2014/main" id="{88D873F6-0DD1-1B3A-3BE6-D757AA5BEF5B}"/>
                    </a:ext>
                  </a:extLst>
                </xdr:cNvPr>
                <xdr:cNvSpPr/>
              </xdr:nvSpPr>
              <xdr:spPr>
                <a:xfrm>
                  <a:off x="8431930" y="34942326"/>
                  <a:ext cx="3164355" cy="476625"/>
                </a:xfrm>
                <a:prstGeom prst="borderCallout2">
                  <a:avLst>
                    <a:gd name="adj1" fmla="val 53291"/>
                    <a:gd name="adj2" fmla="val 413"/>
                    <a:gd name="adj3" fmla="val 54810"/>
                    <a:gd name="adj4" fmla="val -8763"/>
                    <a:gd name="adj5" fmla="val 33281"/>
                    <a:gd name="adj6" fmla="val -2043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当該年度に工事を行わず、調査や設計のみを行った場合は「○」を記入してください。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6" name="線吹き出し 2 (枠付き) 19">
                  <a:extLst>
                    <a:ext uri="{FF2B5EF4-FFF2-40B4-BE49-F238E27FC236}">
                      <a16:creationId xmlns:a16="http://schemas.microsoft.com/office/drawing/2014/main" id="{DD82119D-37EC-916F-819C-1C1BA2197D4A}"/>
                    </a:ext>
                  </a:extLst>
                </xdr:cNvPr>
                <xdr:cNvSpPr/>
              </xdr:nvSpPr>
              <xdr:spPr>
                <a:xfrm>
                  <a:off x="8422044" y="34247452"/>
                  <a:ext cx="3162502" cy="624086"/>
                </a:xfrm>
                <a:prstGeom prst="borderCallout2">
                  <a:avLst>
                    <a:gd name="adj1" fmla="val 53291"/>
                    <a:gd name="adj2" fmla="val 413"/>
                    <a:gd name="adj3" fmla="val 40153"/>
                    <a:gd name="adj4" fmla="val -17150"/>
                    <a:gd name="adj5" fmla="val 106566"/>
                    <a:gd name="adj6" fmla="val -6923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活動計画書に位置付けた数量のうち、当該年度の完成数量を記入してください。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延長は小数点以下第２位まで記入してください。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7" name="線吹き出し 2 (枠付き) 19">
                  <a:extLst>
                    <a:ext uri="{FF2B5EF4-FFF2-40B4-BE49-F238E27FC236}">
                      <a16:creationId xmlns:a16="http://schemas.microsoft.com/office/drawing/2014/main" id="{BC54AB42-8C20-45FD-42CD-538056E26AF8}"/>
                    </a:ext>
                  </a:extLst>
                </xdr:cNvPr>
                <xdr:cNvSpPr/>
              </xdr:nvSpPr>
              <xdr:spPr>
                <a:xfrm>
                  <a:off x="8433167" y="36300058"/>
                  <a:ext cx="3078252" cy="549598"/>
                </a:xfrm>
                <a:prstGeom prst="borderCallout2">
                  <a:avLst>
                    <a:gd name="adj1" fmla="val 53291"/>
                    <a:gd name="adj2" fmla="val 413"/>
                    <a:gd name="adj3" fmla="val 54810"/>
                    <a:gd name="adj4" fmla="val -8763"/>
                    <a:gd name="adj5" fmla="val 33281"/>
                    <a:gd name="adj6" fmla="val -2043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計画計画書で行を追加した場合は、同じ行数となるよう行を追加してください。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その場合、「計画」欄は自動入力されませんので、ご留意ください。</a:t>
                  </a:r>
                </a:p>
              </xdr:txBody>
            </xdr:sp>
            <xdr:sp macro="" textlink="">
              <xdr:nvSpPr>
                <xdr:cNvPr id="18" name="線吹き出し 2 (枠付き) 19">
                  <a:extLst>
                    <a:ext uri="{FF2B5EF4-FFF2-40B4-BE49-F238E27FC236}">
                      <a16:creationId xmlns:a16="http://schemas.microsoft.com/office/drawing/2014/main" id="{6C38ADB3-733B-95C6-71C1-E9733EDB3044}"/>
                    </a:ext>
                  </a:extLst>
                </xdr:cNvPr>
                <xdr:cNvSpPr/>
              </xdr:nvSpPr>
              <xdr:spPr>
                <a:xfrm>
                  <a:off x="8411727" y="33632477"/>
                  <a:ext cx="3201951" cy="547647"/>
                </a:xfrm>
                <a:prstGeom prst="borderCallout2">
                  <a:avLst>
                    <a:gd name="adj1" fmla="val 53291"/>
                    <a:gd name="adj2" fmla="val 413"/>
                    <a:gd name="adj3" fmla="val 54810"/>
                    <a:gd name="adj4" fmla="val -8763"/>
                    <a:gd name="adj5" fmla="val 175207"/>
                    <a:gd name="adj6" fmla="val -122157"/>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計画欄は、活動計画書を基に自動で作成されます。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9" name="線吹き出し 2 (枠付き) 19">
                  <a:extLst>
                    <a:ext uri="{FF2B5EF4-FFF2-40B4-BE49-F238E27FC236}">
                      <a16:creationId xmlns:a16="http://schemas.microsoft.com/office/drawing/2014/main" id="{5583DDC7-F1A7-50C2-CBD7-8FDAB45C7901}"/>
                    </a:ext>
                  </a:extLst>
                </xdr:cNvPr>
                <xdr:cNvSpPr/>
              </xdr:nvSpPr>
              <xdr:spPr>
                <a:xfrm>
                  <a:off x="8454140" y="38013818"/>
                  <a:ext cx="3509287" cy="632341"/>
                </a:xfrm>
                <a:prstGeom prst="borderCallout2">
                  <a:avLst>
                    <a:gd name="adj1" fmla="val 53291"/>
                    <a:gd name="adj2" fmla="val 413"/>
                    <a:gd name="adj3" fmla="val 55498"/>
                    <a:gd name="adj4" fmla="val -25231"/>
                    <a:gd name="adj5" fmla="val 81791"/>
                    <a:gd name="adj6" fmla="val -95653"/>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認定農用地内における農地中間管理機構の借受農地の有無により判断してください。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過年度からの継続保有地を含め、借受、保有、受渡をした全てが対象です。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20" name="線吹き出し 2 (枠付き) 19">
                  <a:extLst>
                    <a:ext uri="{FF2B5EF4-FFF2-40B4-BE49-F238E27FC236}">
                      <a16:creationId xmlns:a16="http://schemas.microsoft.com/office/drawing/2014/main" id="{DA8938B1-8FD7-B7AF-3A33-80BDC5ADF215}"/>
                    </a:ext>
                  </a:extLst>
                </xdr:cNvPr>
                <xdr:cNvSpPr/>
              </xdr:nvSpPr>
              <xdr:spPr>
                <a:xfrm>
                  <a:off x="8427121" y="40502655"/>
                  <a:ext cx="3529627" cy="631839"/>
                </a:xfrm>
                <a:prstGeom prst="borderCallout2">
                  <a:avLst>
                    <a:gd name="adj1" fmla="val 53291"/>
                    <a:gd name="adj2" fmla="val 413"/>
                    <a:gd name="adj3" fmla="val 44292"/>
                    <a:gd name="adj4" fmla="val -4409"/>
                    <a:gd name="adj5" fmla="val 14078"/>
                    <a:gd name="adj6" fmla="val -980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活動組織の体制強化の取組状況を把握するため、全ての当てはまる項目に「○」をしてください。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21" name="線吹き出し 2 (枠付き) 19">
                  <a:extLst>
                    <a:ext uri="{FF2B5EF4-FFF2-40B4-BE49-F238E27FC236}">
                      <a16:creationId xmlns:a16="http://schemas.microsoft.com/office/drawing/2014/main" id="{94A6B5E0-F110-B8FE-C11D-EB336328C1B8}"/>
                    </a:ext>
                  </a:extLst>
                </xdr:cNvPr>
                <xdr:cNvSpPr/>
              </xdr:nvSpPr>
              <xdr:spPr>
                <a:xfrm>
                  <a:off x="8412994" y="39906509"/>
                  <a:ext cx="3520626" cy="471001"/>
                </a:xfrm>
                <a:prstGeom prst="borderCallout2">
                  <a:avLst>
                    <a:gd name="adj1" fmla="val 53291"/>
                    <a:gd name="adj2" fmla="val 413"/>
                    <a:gd name="adj3" fmla="val 42985"/>
                    <a:gd name="adj4" fmla="val -11345"/>
                    <a:gd name="adj5" fmla="val -77553"/>
                    <a:gd name="adj6" fmla="val -82989"/>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事業実施主体が課税事業者に該当する場合、市町村が定める様式により「仕入れに係る消費税当相当額報告書」の提出が必要となります。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22" name="Rectangle 65">
                  <a:extLst>
                    <a:ext uri="{FF2B5EF4-FFF2-40B4-BE49-F238E27FC236}">
                      <a16:creationId xmlns:a16="http://schemas.microsoft.com/office/drawing/2014/main" id="{5EBF670D-3F6C-8754-5D78-43D45F349A34}"/>
                    </a:ext>
                  </a:extLst>
                </xdr:cNvPr>
                <xdr:cNvSpPr>
                  <a:spLocks noChangeArrowheads="1"/>
                </xdr:cNvSpPr>
              </xdr:nvSpPr>
              <xdr:spPr bwMode="auto">
                <a:xfrm>
                  <a:off x="8415759" y="72342"/>
                  <a:ext cx="3198955" cy="795477"/>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sp macro="" textlink="">
              <xdr:nvSpPr>
                <xdr:cNvPr id="23" name="Rectangle 65">
                  <a:extLst>
                    <a:ext uri="{FF2B5EF4-FFF2-40B4-BE49-F238E27FC236}">
                      <a16:creationId xmlns:a16="http://schemas.microsoft.com/office/drawing/2014/main" id="{C43A66B0-60B9-5144-8D06-4A55CC0C129D}"/>
                    </a:ext>
                  </a:extLst>
                </xdr:cNvPr>
                <xdr:cNvSpPr>
                  <a:spLocks noChangeArrowheads="1"/>
                </xdr:cNvSpPr>
              </xdr:nvSpPr>
              <xdr:spPr bwMode="auto">
                <a:xfrm>
                  <a:off x="8391646" y="6960883"/>
                  <a:ext cx="3159710" cy="827914"/>
                </a:xfrm>
                <a:prstGeom prst="rect">
                  <a:avLst/>
                </a:prstGeom>
                <a:solidFill>
                  <a:sysClr val="window" lastClr="FFFFFF">
                    <a:lumMod val="95000"/>
                  </a:sysClr>
                </a:solidFill>
                <a:ln w="381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「収支実績」は、「金銭出納簿」の集計表を基に自動で作成されます。</a:t>
                  </a:r>
                </a:p>
              </xdr:txBody>
            </xdr:sp>
            <xdr:sp macro="" textlink="">
              <xdr:nvSpPr>
                <xdr:cNvPr id="24" name="線吹き出し 2 (枠付き) 19">
                  <a:extLst>
                    <a:ext uri="{FF2B5EF4-FFF2-40B4-BE49-F238E27FC236}">
                      <a16:creationId xmlns:a16="http://schemas.microsoft.com/office/drawing/2014/main" id="{E47F6195-256D-4BE0-14C9-AD78B9A5DCB6}"/>
                    </a:ext>
                  </a:extLst>
                </xdr:cNvPr>
                <xdr:cNvSpPr/>
              </xdr:nvSpPr>
              <xdr:spPr>
                <a:xfrm>
                  <a:off x="8437584" y="38799439"/>
                  <a:ext cx="3505656" cy="999552"/>
                </a:xfrm>
                <a:prstGeom prst="borderCallout2">
                  <a:avLst>
                    <a:gd name="adj1" fmla="val 53291"/>
                    <a:gd name="adj2" fmla="val 413"/>
                    <a:gd name="adj3" fmla="val 42985"/>
                    <a:gd name="adj4" fmla="val -11345"/>
                    <a:gd name="adj5" fmla="val 20349"/>
                    <a:gd name="adj6" fmla="val -29041"/>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甚大な自然災害で被災した施設の小規模な被災箇所の補修や復旧等を行った場合（</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）、具体の活動内容を施設名を明らかにして記入してください。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）多面的機能支払交付金実施要綱別紙１の第４の３並びに別紙２の第４の１の（４）及び第４の２の（３）の規定に基づく特例措置の適用を受けた場合</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sp macro="" textlink="">
            <xdr:nvSpPr>
              <xdr:cNvPr id="8" name="線吹き出し 2 (枠付き) 19">
                <a:extLst>
                  <a:ext uri="{FF2B5EF4-FFF2-40B4-BE49-F238E27FC236}">
                    <a16:creationId xmlns:a16="http://schemas.microsoft.com/office/drawing/2014/main" id="{6F0FED95-C876-767A-74F7-0EE39B156563}"/>
                  </a:ext>
                </a:extLst>
              </xdr:cNvPr>
              <xdr:cNvSpPr/>
            </xdr:nvSpPr>
            <xdr:spPr>
              <a:xfrm>
                <a:off x="8490358" y="30120329"/>
                <a:ext cx="3133778" cy="794776"/>
              </a:xfrm>
              <a:prstGeom prst="borderCallout2">
                <a:avLst>
                  <a:gd name="adj1" fmla="val 53291"/>
                  <a:gd name="adj2" fmla="val 413"/>
                  <a:gd name="adj3" fmla="val 53375"/>
                  <a:gd name="adj4" fmla="val -17771"/>
                  <a:gd name="adj5" fmla="val 69902"/>
                  <a:gd name="adj6" fmla="val -10796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「多面的機能の増進を図る活動」においては、取組面積に関する要件はありませんが、実施状況を把握するため、面積を入力してください。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sp macro="" textlink="">
          <xdr:nvSpPr>
            <xdr:cNvPr id="6" name="線吹き出し 2 (枠付き) 19">
              <a:extLst>
                <a:ext uri="{FF2B5EF4-FFF2-40B4-BE49-F238E27FC236}">
                  <a16:creationId xmlns:a16="http://schemas.microsoft.com/office/drawing/2014/main" id="{F6E78109-FE24-1C60-B201-C3DDDB117362}"/>
                </a:ext>
              </a:extLst>
            </xdr:cNvPr>
            <xdr:cNvSpPr/>
          </xdr:nvSpPr>
          <xdr:spPr>
            <a:xfrm>
              <a:off x="8436225" y="35553993"/>
              <a:ext cx="3113102" cy="651738"/>
            </a:xfrm>
            <a:prstGeom prst="borderCallout2">
              <a:avLst>
                <a:gd name="adj1" fmla="val 53291"/>
                <a:gd name="adj2" fmla="val 413"/>
                <a:gd name="adj3" fmla="val 80140"/>
                <a:gd name="adj4" fmla="val -22750"/>
                <a:gd name="adj5" fmla="val 8512"/>
                <a:gd name="adj6" fmla="val -47030"/>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0" lang="ja-JP"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排水路には、水路のうち排水機能を有する水路（反復利用等が行われる用排兼用水路を含む）の数量を記入してください。</a:t>
              </a:r>
            </a:p>
          </xdr:txBody>
        </xdr:sp>
      </xdr:grpSp>
      <xdr:sp macro="" textlink="">
        <xdr:nvSpPr>
          <xdr:cNvPr id="4" name="Rectangle 65">
            <a:extLst>
              <a:ext uri="{FF2B5EF4-FFF2-40B4-BE49-F238E27FC236}">
                <a16:creationId xmlns:a16="http://schemas.microsoft.com/office/drawing/2014/main" id="{FBF5B6E6-647B-46F5-EEB9-5D97488A7673}"/>
              </a:ext>
            </a:extLst>
          </xdr:cNvPr>
          <xdr:cNvSpPr>
            <a:spLocks noChangeArrowheads="1"/>
          </xdr:cNvSpPr>
        </xdr:nvSpPr>
        <xdr:spPr bwMode="auto">
          <a:xfrm>
            <a:off x="8485818" y="1278949"/>
            <a:ext cx="4642767" cy="1245750"/>
          </a:xfrm>
          <a:prstGeom prst="rect">
            <a:avLst/>
          </a:prstGeom>
          <a:solidFill>
            <a:sysClr val="window" lastClr="FFFFFF">
              <a:lumMod val="95000"/>
            </a:sysClr>
          </a:solidFill>
          <a:ln w="381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みどり加算に取り組む場合は、別紙１及び別紙２（様式第</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1-12</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号 実施経過報告書と共通）を記入し、添付してください。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次年度への持越金が当該年度交付金の３割を超え、かつ、</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100</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万円以上である場合には、別紙３を記入し、添付してください。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17</xdr:col>
      <xdr:colOff>33145</xdr:colOff>
      <xdr:row>90</xdr:row>
      <xdr:rowOff>121867</xdr:rowOff>
    </xdr:from>
    <xdr:to>
      <xdr:col>22</xdr:col>
      <xdr:colOff>635000</xdr:colOff>
      <xdr:row>95</xdr:row>
      <xdr:rowOff>76638</xdr:rowOff>
    </xdr:to>
    <xdr:sp macro="" textlink="">
      <xdr:nvSpPr>
        <xdr:cNvPr id="2" name="テキスト ボックス 1">
          <a:extLst>
            <a:ext uri="{FF2B5EF4-FFF2-40B4-BE49-F238E27FC236}">
              <a16:creationId xmlns:a16="http://schemas.microsoft.com/office/drawing/2014/main" id="{E9ACF9C5-DDC4-43A5-ADAC-809956D31371}"/>
            </a:ext>
          </a:extLst>
        </xdr:cNvPr>
        <xdr:cNvSpPr txBox="1"/>
      </xdr:nvSpPr>
      <xdr:spPr>
        <a:xfrm>
          <a:off x="17033365" y="20962567"/>
          <a:ext cx="8960995" cy="98347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23</xdr:col>
      <xdr:colOff>19440</xdr:colOff>
      <xdr:row>56</xdr:row>
      <xdr:rowOff>79997</xdr:rowOff>
    </xdr:from>
    <xdr:to>
      <xdr:col>23</xdr:col>
      <xdr:colOff>2740868</xdr:colOff>
      <xdr:row>60</xdr:row>
      <xdr:rowOff>195385</xdr:rowOff>
    </xdr:to>
    <xdr:sp macro="" textlink="">
      <xdr:nvSpPr>
        <xdr:cNvPr id="3" name="テキスト ボックス 2">
          <a:extLst>
            <a:ext uri="{FF2B5EF4-FFF2-40B4-BE49-F238E27FC236}">
              <a16:creationId xmlns:a16="http://schemas.microsoft.com/office/drawing/2014/main" id="{D3EC3354-9975-48F6-9F24-C12E8C777575}"/>
            </a:ext>
          </a:extLst>
        </xdr:cNvPr>
        <xdr:cNvSpPr txBox="1"/>
      </xdr:nvSpPr>
      <xdr:spPr>
        <a:xfrm>
          <a:off x="26011260" y="13582637"/>
          <a:ext cx="244710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16</xdr:col>
      <xdr:colOff>139010</xdr:colOff>
      <xdr:row>8</xdr:row>
      <xdr:rowOff>146125</xdr:rowOff>
    </xdr:from>
    <xdr:to>
      <xdr:col>23</xdr:col>
      <xdr:colOff>686752</xdr:colOff>
      <xdr:row>14</xdr:row>
      <xdr:rowOff>39479</xdr:rowOff>
    </xdr:to>
    <xdr:sp macro="" textlink="">
      <xdr:nvSpPr>
        <xdr:cNvPr id="4" name="テキスト ボックス 3">
          <a:extLst>
            <a:ext uri="{FF2B5EF4-FFF2-40B4-BE49-F238E27FC236}">
              <a16:creationId xmlns:a16="http://schemas.microsoft.com/office/drawing/2014/main" id="{93F5514F-AFC4-4743-AEC2-1C7D66AD0BFA}"/>
            </a:ext>
          </a:extLst>
        </xdr:cNvPr>
        <xdr:cNvSpPr txBox="1"/>
      </xdr:nvSpPr>
      <xdr:spPr>
        <a:xfrm>
          <a:off x="15828590" y="2675965"/>
          <a:ext cx="10849982"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14</xdr:col>
      <xdr:colOff>1406599</xdr:colOff>
      <xdr:row>0</xdr:row>
      <xdr:rowOff>509477</xdr:rowOff>
    </xdr:to>
    <xdr:sp macro="" textlink="">
      <xdr:nvSpPr>
        <xdr:cNvPr id="5" name="正方形/長方形 4">
          <a:extLst>
            <a:ext uri="{FF2B5EF4-FFF2-40B4-BE49-F238E27FC236}">
              <a16:creationId xmlns:a16="http://schemas.microsoft.com/office/drawing/2014/main" id="{D23C90EC-6347-4B4E-B02B-C39C69FDCEE3}"/>
            </a:ext>
          </a:extLst>
        </xdr:cNvPr>
        <xdr:cNvSpPr/>
      </xdr:nvSpPr>
      <xdr:spPr>
        <a:xfrm>
          <a:off x="0" y="0"/>
          <a:ext cx="14375839"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34118</xdr:colOff>
      <xdr:row>7</xdr:row>
      <xdr:rowOff>195644</xdr:rowOff>
    </xdr:from>
    <xdr:to>
      <xdr:col>11</xdr:col>
      <xdr:colOff>8727</xdr:colOff>
      <xdr:row>12</xdr:row>
      <xdr:rowOff>82432</xdr:rowOff>
    </xdr:to>
    <xdr:sp macro="" textlink="">
      <xdr:nvSpPr>
        <xdr:cNvPr id="6" name="テキスト ボックス 5">
          <a:extLst>
            <a:ext uri="{FF2B5EF4-FFF2-40B4-BE49-F238E27FC236}">
              <a16:creationId xmlns:a16="http://schemas.microsoft.com/office/drawing/2014/main" id="{CEED9F5F-E9AD-47B4-B0AB-087C14DE2CF9}"/>
            </a:ext>
          </a:extLst>
        </xdr:cNvPr>
        <xdr:cNvSpPr txBox="1"/>
      </xdr:nvSpPr>
      <xdr:spPr>
        <a:xfrm>
          <a:off x="5924378" y="2496884"/>
          <a:ext cx="3860809"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23</xdr:col>
      <xdr:colOff>217543</xdr:colOff>
      <xdr:row>61</xdr:row>
      <xdr:rowOff>222141</xdr:rowOff>
    </xdr:from>
    <xdr:to>
      <xdr:col>24</xdr:col>
      <xdr:colOff>2080173</xdr:colOff>
      <xdr:row>66</xdr:row>
      <xdr:rowOff>164224</xdr:rowOff>
    </xdr:to>
    <xdr:sp macro="" textlink="">
      <xdr:nvSpPr>
        <xdr:cNvPr id="7" name="線吹き出し 2 (枠付き) 19">
          <a:extLst>
            <a:ext uri="{FF2B5EF4-FFF2-40B4-BE49-F238E27FC236}">
              <a16:creationId xmlns:a16="http://schemas.microsoft.com/office/drawing/2014/main" id="{0A99D519-66E7-4FAD-8CB4-B07C6858D75E}"/>
            </a:ext>
          </a:extLst>
        </xdr:cNvPr>
        <xdr:cNvSpPr/>
      </xdr:nvSpPr>
      <xdr:spPr>
        <a:xfrm>
          <a:off x="26209363" y="14867781"/>
          <a:ext cx="4331510" cy="1085083"/>
        </a:xfrm>
        <a:prstGeom prst="borderCallout2">
          <a:avLst>
            <a:gd name="adj1" fmla="val 53291"/>
            <a:gd name="adj2" fmla="val 413"/>
            <a:gd name="adj3" fmla="val 12295"/>
            <a:gd name="adj4" fmla="val -145393"/>
            <a:gd name="adj5" fmla="val 42032"/>
            <a:gd name="adj6" fmla="val -173225"/>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61072\AppData\Local\Microsoft\Windows\INetCache\Content.Outlook\JU8VUF8N\&#9734;&#12304;&#22522;&#26412;&#26041;&#37341;&#25913;&#23450;&#24460;&#20462;&#27491;&#65306;&#26368;&#26032;&#29256;&#12539;&#23696;&#38428;&#30476;&#29256;&#12395;&#20462;&#27491;&#12305;&#30003;&#35531;&#12539;&#22577;&#21578;&#27096;&#24335;&#65288;&#20837;&#21147;&#25903;&#25588;&#65289;250912%20(002).xlsm" TargetMode="External"/><Relationship Id="rId1" Type="http://schemas.openxmlformats.org/officeDocument/2006/relationships/externalLinkPath" Target="/Users/p61072/AppData/Local/Microsoft/Windows/INetCache/Content.Outlook/JU8VUF8N/&#9734;&#12304;&#22522;&#26412;&#26041;&#37341;&#25913;&#23450;&#24460;&#20462;&#27491;&#65306;&#26368;&#26032;&#29256;&#12539;&#23696;&#38428;&#30476;&#29256;&#12395;&#20462;&#27491;&#12305;&#30003;&#35531;&#12539;&#22577;&#21578;&#27096;&#24335;&#65288;&#20837;&#21147;&#25903;&#25588;&#65289;250912%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row r="3">
          <cell r="D3" t="str">
            <v>○○市</v>
          </cell>
        </row>
        <row r="4">
          <cell r="D4" t="str">
            <v>○○・・・・・・活動組織</v>
          </cell>
        </row>
        <row r="5">
          <cell r="D5" t="str">
            <v>○○　○○</v>
          </cell>
        </row>
      </sheetData>
      <sheetData sheetId="1"/>
      <sheetData sheetId="2"/>
      <sheetData sheetId="3"/>
      <sheetData sheetId="4"/>
      <sheetData sheetId="5"/>
      <sheetData sheetId="6"/>
      <sheetData sheetId="7">
        <row r="175">
          <cell r="P175" t="str">
            <v/>
          </cell>
          <cell r="S175" t="str">
            <v/>
          </cell>
        </row>
        <row r="176">
          <cell r="P176" t="str">
            <v/>
          </cell>
          <cell r="S176" t="str">
            <v/>
          </cell>
        </row>
        <row r="177">
          <cell r="P177" t="str">
            <v/>
          </cell>
          <cell r="S177" t="str">
            <v/>
          </cell>
        </row>
        <row r="178">
          <cell r="P178" t="str">
            <v/>
          </cell>
          <cell r="S178" t="str">
            <v/>
          </cell>
        </row>
        <row r="179">
          <cell r="P179" t="str">
            <v/>
          </cell>
          <cell r="S179" t="str">
            <v/>
          </cell>
        </row>
        <row r="180">
          <cell r="P180" t="str">
            <v/>
          </cell>
          <cell r="S180" t="str">
            <v/>
          </cell>
        </row>
        <row r="181">
          <cell r="P181" t="str">
            <v/>
          </cell>
          <cell r="S181" t="str">
            <v/>
          </cell>
        </row>
        <row r="182">
          <cell r="P182" t="str">
            <v/>
          </cell>
          <cell r="S182" t="str">
            <v/>
          </cell>
        </row>
        <row r="183">
          <cell r="P183" t="str">
            <v/>
          </cell>
          <cell r="S183" t="str">
            <v/>
          </cell>
        </row>
        <row r="184">
          <cell r="P184" t="str">
            <v/>
          </cell>
          <cell r="S184" t="str">
            <v/>
          </cell>
        </row>
        <row r="185">
          <cell r="P185" t="str">
            <v/>
          </cell>
          <cell r="S185" t="str">
            <v/>
          </cell>
        </row>
      </sheetData>
      <sheetData sheetId="8"/>
      <sheetData sheetId="9">
        <row r="29">
          <cell r="E29">
            <v>0</v>
          </cell>
          <cell r="G29">
            <v>0</v>
          </cell>
          <cell r="I29">
            <v>0</v>
          </cell>
          <cell r="K29">
            <v>0</v>
          </cell>
          <cell r="M29">
            <v>0</v>
          </cell>
        </row>
        <row r="31">
          <cell r="E31">
            <v>0</v>
          </cell>
          <cell r="G31">
            <v>0</v>
          </cell>
          <cell r="I31">
            <v>0</v>
          </cell>
          <cell r="K31">
            <v>0</v>
          </cell>
          <cell r="M31">
            <v>0</v>
          </cell>
        </row>
        <row r="33">
          <cell r="E33">
            <v>0</v>
          </cell>
          <cell r="G33">
            <v>0</v>
          </cell>
          <cell r="I33">
            <v>0</v>
          </cell>
          <cell r="K33">
            <v>0</v>
          </cell>
          <cell r="M33">
            <v>0</v>
          </cell>
        </row>
        <row r="35">
          <cell r="E35">
            <v>0</v>
          </cell>
          <cell r="G35">
            <v>0</v>
          </cell>
          <cell r="I35">
            <v>0</v>
          </cell>
          <cell r="K35">
            <v>0</v>
          </cell>
          <cell r="M35">
            <v>0</v>
          </cell>
        </row>
        <row r="37">
          <cell r="E37">
            <v>0</v>
          </cell>
          <cell r="G37">
            <v>0</v>
          </cell>
          <cell r="I37">
            <v>0</v>
          </cell>
          <cell r="K37">
            <v>0</v>
          </cell>
          <cell r="M37">
            <v>0</v>
          </cell>
        </row>
        <row r="39">
          <cell r="E39">
            <v>0</v>
          </cell>
          <cell r="G39">
            <v>0</v>
          </cell>
          <cell r="I39">
            <v>0</v>
          </cell>
          <cell r="K39">
            <v>0</v>
          </cell>
          <cell r="M39">
            <v>0</v>
          </cell>
        </row>
      </sheetData>
      <sheetData sheetId="10"/>
      <sheetData sheetId="11"/>
      <sheetData sheetId="12"/>
      <sheetData sheetId="13"/>
      <sheetData sheetId="14"/>
      <sheetData sheetId="15"/>
      <sheetData sheetId="16"/>
      <sheetData sheetId="17"/>
      <sheetData sheetId="18">
        <row r="208">
          <cell r="D208">
            <v>0</v>
          </cell>
          <cell r="I208">
            <v>0</v>
          </cell>
        </row>
        <row r="209">
          <cell r="D209">
            <v>0</v>
          </cell>
          <cell r="I209">
            <v>0</v>
          </cell>
        </row>
        <row r="210">
          <cell r="D210">
            <v>0</v>
          </cell>
          <cell r="I210">
            <v>0</v>
          </cell>
        </row>
        <row r="211">
          <cell r="E211">
            <v>0</v>
          </cell>
          <cell r="K211">
            <v>0</v>
          </cell>
        </row>
        <row r="212">
          <cell r="E212">
            <v>0</v>
          </cell>
          <cell r="K212">
            <v>0</v>
          </cell>
        </row>
        <row r="213">
          <cell r="E213">
            <v>0</v>
          </cell>
          <cell r="K213">
            <v>0</v>
          </cell>
        </row>
        <row r="214">
          <cell r="E214">
            <v>0</v>
          </cell>
          <cell r="K214">
            <v>0</v>
          </cell>
        </row>
        <row r="215">
          <cell r="E215">
            <v>0</v>
          </cell>
          <cell r="K215">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71D2E-F219-4803-BCA5-24E5D1CA11D7}">
  <sheetPr>
    <tabColor rgb="FFFF0000"/>
    <pageSetUpPr fitToPage="1"/>
  </sheetPr>
  <dimension ref="A1:AI192"/>
  <sheetViews>
    <sheetView showGridLines="0" view="pageBreakPreview" zoomScale="68" zoomScaleNormal="100" zoomScaleSheetLayoutView="86" workbookViewId="0">
      <selection activeCell="X161" sqref="X161:Y161"/>
    </sheetView>
  </sheetViews>
  <sheetFormatPr defaultColWidth="9" defaultRowHeight="17.399999999999999" x14ac:dyDescent="0.2"/>
  <cols>
    <col min="1" max="1" width="2.109375" style="43" customWidth="1"/>
    <col min="2" max="2" width="4.88671875" style="43" customWidth="1"/>
    <col min="3" max="3" width="4" style="43" customWidth="1"/>
    <col min="4" max="4" width="4.88671875" style="43" customWidth="1"/>
    <col min="5" max="5" width="4.6640625" style="43" customWidth="1"/>
    <col min="6" max="6" width="4.88671875" style="43" customWidth="1"/>
    <col min="7" max="11" width="4.109375" style="43" customWidth="1"/>
    <col min="12" max="12" width="5.6640625" style="43" customWidth="1"/>
    <col min="13" max="15" width="4.33203125" style="43" customWidth="1"/>
    <col min="16" max="16" width="5.109375" style="43" customWidth="1"/>
    <col min="17" max="17" width="5" style="43" customWidth="1"/>
    <col min="18" max="25" width="5.109375" style="43" customWidth="1"/>
    <col min="26" max="26" width="1.88671875" style="43" customWidth="1"/>
    <col min="27" max="28" width="2.6640625" style="43" customWidth="1"/>
    <col min="29" max="16384" width="9" style="43"/>
  </cols>
  <sheetData>
    <row r="1" spans="1:25" x14ac:dyDescent="0.2">
      <c r="A1" s="42" t="s">
        <v>315</v>
      </c>
    </row>
    <row r="2" spans="1:25" s="45" customFormat="1" ht="27.75" customHeight="1" x14ac:dyDescent="0.2">
      <c r="A2" s="44" t="s">
        <v>334</v>
      </c>
      <c r="S2" s="46"/>
      <c r="T2" s="46"/>
      <c r="U2" s="46"/>
      <c r="V2" s="46"/>
      <c r="X2" s="46" t="s">
        <v>316</v>
      </c>
    </row>
    <row r="3" spans="1:25" s="45" customFormat="1" ht="27.75" customHeight="1" x14ac:dyDescent="0.2">
      <c r="A3" s="44"/>
      <c r="S3" s="654" t="s">
        <v>288</v>
      </c>
      <c r="T3" s="654"/>
      <c r="U3" s="654"/>
      <c r="V3" s="654"/>
      <c r="W3" s="654"/>
      <c r="X3" s="654"/>
    </row>
    <row r="4" spans="1:25" s="47" customFormat="1" ht="25.5" customHeight="1" x14ac:dyDescent="0.2">
      <c r="B4" s="655" t="str">
        <f>'[1]はじめに（PC）'!$D$3</f>
        <v>○○市</v>
      </c>
      <c r="C4" s="655"/>
      <c r="D4" s="655"/>
      <c r="E4" s="47" t="s">
        <v>0</v>
      </c>
      <c r="F4" s="45"/>
      <c r="G4" s="45"/>
    </row>
    <row r="5" spans="1:25" s="47" customFormat="1" ht="29.25" customHeight="1" x14ac:dyDescent="0.2">
      <c r="A5" s="48"/>
      <c r="B5" s="48"/>
      <c r="C5" s="48"/>
      <c r="D5" s="48"/>
      <c r="E5" s="48"/>
      <c r="F5" s="45"/>
      <c r="G5" s="45"/>
      <c r="H5" s="45"/>
      <c r="I5" s="45"/>
      <c r="J5" s="45"/>
      <c r="K5" s="45"/>
      <c r="L5" s="45"/>
      <c r="M5" s="45"/>
      <c r="N5" s="45"/>
      <c r="O5" s="45"/>
      <c r="P5" s="45"/>
      <c r="Q5" s="45"/>
      <c r="R5" s="45"/>
      <c r="S5" s="45"/>
      <c r="T5" s="45"/>
      <c r="U5" s="45"/>
    </row>
    <row r="6" spans="1:25" s="45" customFormat="1" ht="24" customHeight="1" x14ac:dyDescent="0.2">
      <c r="A6" s="49"/>
      <c r="B6" s="49"/>
      <c r="C6" s="49"/>
      <c r="D6" s="49"/>
      <c r="P6" s="656"/>
      <c r="Q6" s="656"/>
      <c r="R6" s="657" t="str">
        <f>'[1]はじめに（PC）'!D4&amp;""</f>
        <v>○○・・・・・・活動組織</v>
      </c>
      <c r="S6" s="657"/>
      <c r="T6" s="657"/>
      <c r="U6" s="657"/>
      <c r="V6" s="657"/>
      <c r="W6" s="657"/>
      <c r="X6" s="657"/>
    </row>
    <row r="7" spans="1:25" s="45" customFormat="1" ht="24" customHeight="1" x14ac:dyDescent="0.2">
      <c r="A7" s="49"/>
      <c r="B7" s="49"/>
      <c r="C7" s="49"/>
      <c r="D7" s="49"/>
      <c r="P7" s="656"/>
      <c r="Q7" s="656"/>
      <c r="R7" s="657" t="str">
        <f>'[1]はじめに（PC）'!D5&amp;""</f>
        <v>○○　○○</v>
      </c>
      <c r="S7" s="657"/>
      <c r="T7" s="657"/>
      <c r="U7" s="657"/>
      <c r="V7" s="657"/>
      <c r="W7" s="657"/>
      <c r="X7" s="657"/>
      <c r="Y7" s="50"/>
    </row>
    <row r="8" spans="1:25" s="45" customFormat="1" ht="26.25" customHeight="1" x14ac:dyDescent="0.2">
      <c r="A8" s="49"/>
      <c r="B8" s="49"/>
      <c r="C8" s="49"/>
      <c r="D8" s="49"/>
      <c r="E8" s="51"/>
    </row>
    <row r="9" spans="1:25" s="47" customFormat="1" ht="25.5" customHeight="1" x14ac:dyDescent="0.2">
      <c r="A9" s="52"/>
      <c r="B9" s="51"/>
      <c r="C9" s="51"/>
      <c r="D9" s="51"/>
      <c r="E9" s="51"/>
      <c r="F9" s="45"/>
      <c r="G9" s="45"/>
    </row>
    <row r="10" spans="1:25" s="47" customFormat="1" ht="25.5" customHeight="1" x14ac:dyDescent="0.2">
      <c r="A10" s="52"/>
      <c r="C10" s="650"/>
      <c r="D10" s="650"/>
      <c r="E10" s="53" t="s">
        <v>335</v>
      </c>
      <c r="F10" s="45"/>
      <c r="G10" s="45"/>
    </row>
    <row r="11" spans="1:25" s="47" customFormat="1" ht="25.5" customHeight="1" x14ac:dyDescent="0.2">
      <c r="A11" s="52"/>
      <c r="B11" s="51"/>
      <c r="C11" s="51"/>
      <c r="D11" s="51"/>
      <c r="E11" s="51"/>
      <c r="F11" s="45"/>
      <c r="G11" s="45"/>
    </row>
    <row r="12" spans="1:25" s="42" customFormat="1" ht="64.5" customHeight="1" x14ac:dyDescent="0.2">
      <c r="B12" s="651" t="s">
        <v>336</v>
      </c>
      <c r="C12" s="651"/>
      <c r="D12" s="651"/>
      <c r="E12" s="651"/>
      <c r="F12" s="651"/>
      <c r="G12" s="651"/>
      <c r="H12" s="651"/>
      <c r="I12" s="651"/>
      <c r="J12" s="651"/>
      <c r="K12" s="651"/>
      <c r="L12" s="651"/>
      <c r="M12" s="651"/>
      <c r="N12" s="651"/>
      <c r="O12" s="651"/>
      <c r="P12" s="651"/>
      <c r="Q12" s="651"/>
      <c r="R12" s="651"/>
      <c r="S12" s="651"/>
      <c r="T12" s="651"/>
      <c r="U12" s="651"/>
      <c r="V12" s="651"/>
      <c r="W12" s="651"/>
    </row>
    <row r="13" spans="1:25" s="42" customFormat="1" ht="40.5" customHeight="1" x14ac:dyDescent="0.2">
      <c r="B13" s="297"/>
      <c r="C13" s="297"/>
      <c r="D13" s="297"/>
      <c r="E13" s="297"/>
      <c r="F13" s="297"/>
      <c r="G13" s="297"/>
      <c r="H13" s="297"/>
      <c r="I13" s="297"/>
      <c r="J13" s="297"/>
      <c r="K13" s="297"/>
      <c r="L13" s="297"/>
      <c r="M13" s="297"/>
      <c r="N13" s="297"/>
      <c r="O13" s="297"/>
      <c r="P13" s="297"/>
      <c r="Q13" s="297"/>
      <c r="R13" s="297"/>
      <c r="S13" s="297"/>
      <c r="T13" s="297"/>
      <c r="U13" s="297"/>
      <c r="V13" s="297"/>
      <c r="W13" s="297"/>
    </row>
    <row r="14" spans="1:25" s="42" customFormat="1" ht="21.6" customHeight="1" x14ac:dyDescent="0.2">
      <c r="B14" s="652" t="s">
        <v>321</v>
      </c>
      <c r="C14" s="652"/>
      <c r="D14" s="652"/>
      <c r="E14" s="652"/>
      <c r="F14" s="652"/>
      <c r="G14" s="652"/>
      <c r="H14" s="652"/>
      <c r="I14" s="652"/>
      <c r="J14" s="652"/>
      <c r="K14" s="652"/>
      <c r="L14" s="652"/>
      <c r="M14" s="652"/>
      <c r="N14" s="652"/>
      <c r="O14" s="652"/>
      <c r="P14" s="652"/>
      <c r="Q14" s="652"/>
      <c r="R14" s="652"/>
      <c r="S14" s="652"/>
      <c r="T14" s="652"/>
      <c r="U14" s="652"/>
      <c r="V14" s="652"/>
      <c r="W14" s="652"/>
      <c r="X14" s="652"/>
    </row>
    <row r="15" spans="1:25" s="42" customFormat="1" ht="35.700000000000003" customHeight="1" x14ac:dyDescent="0.2">
      <c r="B15" s="111" t="s">
        <v>156</v>
      </c>
      <c r="C15" s="653" t="s">
        <v>337</v>
      </c>
      <c r="D15" s="653"/>
      <c r="E15" s="653"/>
      <c r="F15" s="653"/>
      <c r="G15" s="653"/>
      <c r="H15" s="653"/>
      <c r="I15" s="653"/>
      <c r="J15" s="653"/>
      <c r="K15" s="653"/>
      <c r="L15" s="653"/>
      <c r="M15" s="653"/>
      <c r="N15" s="653"/>
      <c r="O15" s="653"/>
      <c r="P15" s="653"/>
      <c r="Q15" s="653"/>
      <c r="R15" s="653"/>
      <c r="S15" s="653"/>
      <c r="T15" s="653"/>
      <c r="U15" s="653"/>
      <c r="V15" s="653"/>
      <c r="W15" s="653"/>
      <c r="X15" s="653"/>
    </row>
    <row r="16" spans="1:25" s="42" customFormat="1" ht="34.200000000000003" customHeight="1" x14ac:dyDescent="0.2">
      <c r="B16" s="111" t="s">
        <v>156</v>
      </c>
      <c r="C16" s="653" t="s">
        <v>338</v>
      </c>
      <c r="D16" s="653"/>
      <c r="E16" s="653"/>
      <c r="F16" s="653"/>
      <c r="G16" s="653"/>
      <c r="H16" s="653"/>
      <c r="I16" s="653"/>
      <c r="J16" s="653"/>
      <c r="K16" s="653"/>
      <c r="L16" s="653"/>
      <c r="M16" s="653"/>
      <c r="N16" s="653"/>
      <c r="O16" s="653"/>
      <c r="P16" s="653"/>
      <c r="Q16" s="653"/>
      <c r="R16" s="653"/>
      <c r="S16" s="653"/>
      <c r="T16" s="653"/>
      <c r="U16" s="653"/>
      <c r="V16" s="653"/>
      <c r="W16" s="653"/>
      <c r="X16" s="653"/>
    </row>
    <row r="17" spans="1:32" s="42" customFormat="1" ht="19.2" customHeight="1" x14ac:dyDescent="0.2">
      <c r="B17" s="111" t="s">
        <v>156</v>
      </c>
      <c r="C17" s="653" t="s">
        <v>339</v>
      </c>
      <c r="D17" s="653"/>
      <c r="E17" s="653"/>
      <c r="F17" s="653"/>
      <c r="G17" s="653"/>
      <c r="H17" s="653"/>
      <c r="I17" s="653"/>
      <c r="J17" s="653"/>
      <c r="K17" s="653"/>
      <c r="L17" s="653"/>
      <c r="M17" s="653"/>
      <c r="N17" s="653"/>
      <c r="O17" s="653"/>
      <c r="P17" s="653"/>
      <c r="Q17" s="653"/>
      <c r="R17" s="653"/>
      <c r="S17" s="653"/>
      <c r="T17" s="653"/>
      <c r="U17" s="653"/>
      <c r="V17" s="653"/>
      <c r="W17" s="653"/>
      <c r="X17" s="653"/>
    </row>
    <row r="18" spans="1:32" s="42" customFormat="1" ht="14.1" customHeight="1" x14ac:dyDescent="0.2">
      <c r="B18" s="642" t="s">
        <v>340</v>
      </c>
      <c r="C18" s="642"/>
      <c r="D18" s="642"/>
      <c r="E18" s="642"/>
      <c r="F18" s="642"/>
      <c r="G18" s="642"/>
      <c r="H18" s="642"/>
      <c r="I18" s="642"/>
      <c r="J18" s="642"/>
      <c r="K18" s="642"/>
      <c r="L18" s="642"/>
      <c r="M18" s="112"/>
      <c r="N18" s="112"/>
      <c r="O18" s="112"/>
      <c r="P18" s="112"/>
      <c r="Q18" s="112"/>
      <c r="R18" s="112"/>
      <c r="S18" s="112"/>
      <c r="T18" s="112"/>
      <c r="U18" s="112"/>
      <c r="V18" s="112"/>
      <c r="W18" s="113"/>
      <c r="X18" s="113"/>
    </row>
    <row r="19" spans="1:32" s="42" customFormat="1" ht="14.1" customHeight="1" x14ac:dyDescent="0.2">
      <c r="B19" s="642" t="s">
        <v>322</v>
      </c>
      <c r="C19" s="642"/>
      <c r="D19" s="642"/>
      <c r="E19" s="642"/>
      <c r="F19" s="642"/>
      <c r="G19" s="642"/>
      <c r="H19" s="642"/>
      <c r="I19" s="642"/>
      <c r="J19" s="642"/>
      <c r="K19" s="642"/>
      <c r="L19" s="642"/>
      <c r="M19" s="642"/>
      <c r="N19" s="642"/>
      <c r="O19" s="642"/>
      <c r="P19" s="642"/>
      <c r="Q19" s="642"/>
      <c r="R19" s="642"/>
      <c r="S19" s="642"/>
      <c r="T19" s="642"/>
      <c r="U19" s="642"/>
      <c r="V19" s="642"/>
      <c r="W19" s="642"/>
      <c r="X19" s="642"/>
    </row>
    <row r="20" spans="1:32" s="42" customFormat="1" ht="21" customHeight="1" x14ac:dyDescent="0.2">
      <c r="B20" s="642" t="s">
        <v>341</v>
      </c>
      <c r="C20" s="642"/>
      <c r="D20" s="642"/>
      <c r="E20" s="642"/>
      <c r="F20" s="642"/>
      <c r="G20" s="642"/>
      <c r="H20" s="642"/>
      <c r="I20" s="642"/>
      <c r="J20" s="642"/>
      <c r="K20" s="642"/>
      <c r="L20" s="642"/>
      <c r="M20" s="642"/>
      <c r="N20" s="642"/>
      <c r="O20" s="642"/>
      <c r="P20" s="642"/>
      <c r="Q20" s="642"/>
      <c r="R20" s="642"/>
      <c r="S20" s="642"/>
      <c r="T20" s="642"/>
      <c r="U20" s="642"/>
      <c r="V20" s="642"/>
      <c r="W20" s="642"/>
      <c r="X20" s="642"/>
    </row>
    <row r="21" spans="1:32" s="54" customFormat="1" ht="6.75" customHeight="1" x14ac:dyDescent="0.2">
      <c r="K21" s="55"/>
      <c r="L21" s="56"/>
      <c r="M21" s="56"/>
      <c r="N21" s="56"/>
      <c r="O21" s="56"/>
      <c r="P21" s="55"/>
      <c r="Q21" s="55"/>
      <c r="R21" s="55"/>
      <c r="S21" s="55"/>
      <c r="T21" s="55"/>
      <c r="U21" s="55"/>
      <c r="V21" s="55"/>
      <c r="W21" s="55"/>
      <c r="X21" s="55"/>
      <c r="Y21" s="55"/>
      <c r="Z21" s="55"/>
      <c r="AA21" s="55"/>
      <c r="AB21" s="55"/>
    </row>
    <row r="22" spans="1:32" ht="21" customHeight="1" x14ac:dyDescent="0.2">
      <c r="A22" s="57"/>
      <c r="P22" s="58"/>
      <c r="S22" s="58"/>
      <c r="T22" s="58"/>
      <c r="U22" s="58"/>
      <c r="V22" s="58"/>
      <c r="Y22" s="58"/>
      <c r="Z22" s="59" t="s">
        <v>1</v>
      </c>
      <c r="AA22" s="60"/>
      <c r="AB22" s="60"/>
      <c r="AE22" s="61"/>
      <c r="AF22" s="62"/>
    </row>
    <row r="23" spans="1:32" s="63" customFormat="1" ht="29.25" customHeight="1" x14ac:dyDescent="0.45">
      <c r="A23" s="643" t="s">
        <v>2</v>
      </c>
      <c r="B23" s="643"/>
      <c r="C23" s="643"/>
      <c r="D23" s="643"/>
      <c r="E23" s="643"/>
      <c r="F23" s="643"/>
      <c r="G23" s="643"/>
      <c r="H23" s="643"/>
      <c r="I23" s="643"/>
      <c r="J23" s="643"/>
      <c r="K23" s="643"/>
      <c r="L23" s="643"/>
      <c r="M23" s="643"/>
      <c r="N23" s="643"/>
      <c r="O23" s="643"/>
      <c r="P23" s="643"/>
      <c r="Q23" s="643"/>
      <c r="R23" s="643"/>
      <c r="S23" s="643"/>
      <c r="T23" s="643"/>
      <c r="U23" s="643"/>
      <c r="V23" s="643"/>
      <c r="W23" s="643"/>
      <c r="X23" s="643"/>
      <c r="Y23" s="643"/>
      <c r="Z23" s="643"/>
      <c r="AA23" s="54"/>
      <c r="AB23" s="54"/>
      <c r="AC23" s="54"/>
      <c r="AD23" s="54"/>
      <c r="AE23" s="54"/>
    </row>
    <row r="24" spans="1:32" ht="24" customHeight="1" x14ac:dyDescent="0.2">
      <c r="A24" s="64"/>
      <c r="B24" s="64"/>
      <c r="C24" s="64"/>
      <c r="D24" s="60"/>
      <c r="E24" s="60"/>
      <c r="F24" s="60"/>
      <c r="G24" s="60"/>
      <c r="H24" s="60"/>
      <c r="I24" s="60"/>
      <c r="J24" s="60"/>
      <c r="K24" s="60"/>
      <c r="M24" s="644" t="s">
        <v>3</v>
      </c>
      <c r="N24" s="645"/>
      <c r="O24" s="645"/>
      <c r="P24" s="646"/>
      <c r="Q24" s="647" t="str">
        <f>'[1]はじめに（PC）'!D4&amp;""</f>
        <v>○○・・・・・・活動組織</v>
      </c>
      <c r="R24" s="648"/>
      <c r="S24" s="648"/>
      <c r="T24" s="648"/>
      <c r="U24" s="648"/>
      <c r="V24" s="648"/>
      <c r="W24" s="648"/>
      <c r="X24" s="648"/>
      <c r="Y24" s="649"/>
    </row>
    <row r="25" spans="1:32" ht="9" customHeight="1" x14ac:dyDescent="0.2">
      <c r="A25" s="64"/>
      <c r="B25" s="64"/>
      <c r="C25" s="64"/>
      <c r="D25" s="60"/>
      <c r="E25" s="60"/>
      <c r="F25" s="60"/>
      <c r="G25" s="60"/>
      <c r="H25" s="60"/>
      <c r="I25" s="60"/>
      <c r="J25" s="60"/>
      <c r="K25" s="60"/>
      <c r="M25" s="298"/>
      <c r="N25" s="298"/>
      <c r="O25" s="298"/>
      <c r="P25" s="298"/>
      <c r="Q25" s="65"/>
      <c r="R25" s="65"/>
      <c r="S25" s="65"/>
      <c r="T25" s="65"/>
      <c r="U25" s="65"/>
      <c r="V25" s="65"/>
      <c r="W25" s="65"/>
      <c r="X25" s="65"/>
      <c r="Y25" s="65"/>
    </row>
    <row r="26" spans="1:32" s="63" customFormat="1" ht="25.5" customHeight="1" x14ac:dyDescent="0.45">
      <c r="A26" s="66"/>
      <c r="B26" s="636" t="s">
        <v>317</v>
      </c>
      <c r="C26" s="636"/>
      <c r="D26" s="636"/>
      <c r="E26" s="636"/>
      <c r="F26" s="636"/>
      <c r="G26" s="636"/>
      <c r="H26" s="636"/>
      <c r="I26" s="636"/>
      <c r="J26" s="636"/>
      <c r="K26" s="636"/>
      <c r="L26" s="67"/>
      <c r="M26" s="298"/>
      <c r="N26" s="298"/>
      <c r="O26" s="298"/>
      <c r="P26" s="68"/>
      <c r="Q26" s="69"/>
      <c r="R26" s="69"/>
      <c r="S26" s="69"/>
      <c r="T26" s="69"/>
      <c r="U26" s="69"/>
      <c r="V26" s="54"/>
      <c r="W26" s="54"/>
      <c r="X26" s="54"/>
      <c r="Y26" s="54"/>
      <c r="Z26" s="54"/>
      <c r="AA26" s="54"/>
      <c r="AB26" s="54"/>
    </row>
    <row r="27" spans="1:32" s="63" customFormat="1" ht="26.25" customHeight="1" x14ac:dyDescent="0.5">
      <c r="B27" s="613" t="s">
        <v>4</v>
      </c>
      <c r="C27" s="444" t="s">
        <v>5</v>
      </c>
      <c r="D27" s="445"/>
      <c r="E27" s="445"/>
      <c r="F27" s="445"/>
      <c r="G27" s="445"/>
      <c r="H27" s="445"/>
      <c r="I27" s="445"/>
      <c r="J27" s="445"/>
      <c r="K27" s="446"/>
      <c r="L27" s="443" t="s">
        <v>6</v>
      </c>
      <c r="M27" s="443"/>
      <c r="N27" s="443"/>
      <c r="O27" s="443"/>
      <c r="P27" s="443"/>
      <c r="Q27" s="443"/>
      <c r="R27" s="444" t="s">
        <v>7</v>
      </c>
      <c r="S27" s="445"/>
      <c r="T27" s="445"/>
      <c r="U27" s="445"/>
      <c r="V27" s="445"/>
      <c r="W27" s="445"/>
      <c r="X27" s="445"/>
      <c r="Y27" s="446"/>
      <c r="AA27" s="70"/>
    </row>
    <row r="28" spans="1:32" s="63" customFormat="1" ht="35.25" customHeight="1" x14ac:dyDescent="0.45">
      <c r="B28" s="614"/>
      <c r="C28" s="71" t="s">
        <v>8</v>
      </c>
      <c r="D28" s="637" t="s">
        <v>9</v>
      </c>
      <c r="E28" s="637"/>
      <c r="F28" s="637"/>
      <c r="G28" s="637"/>
      <c r="H28" s="637"/>
      <c r="I28" s="637"/>
      <c r="J28" s="637"/>
      <c r="K28" s="638"/>
      <c r="L28" s="639">
        <f>[1]金銭出納簿!D208</f>
        <v>0</v>
      </c>
      <c r="M28" s="640"/>
      <c r="N28" s="640"/>
      <c r="O28" s="640"/>
      <c r="P28" s="640"/>
      <c r="Q28" s="641"/>
      <c r="R28" s="622"/>
      <c r="S28" s="623"/>
      <c r="T28" s="623"/>
      <c r="U28" s="623"/>
      <c r="V28" s="623"/>
      <c r="W28" s="623"/>
      <c r="X28" s="623"/>
      <c r="Y28" s="624"/>
    </row>
    <row r="29" spans="1:32" s="63" customFormat="1" ht="35.25" customHeight="1" x14ac:dyDescent="0.45">
      <c r="B29" s="614"/>
      <c r="C29" s="72" t="s">
        <v>10</v>
      </c>
      <c r="D29" s="625" t="s">
        <v>11</v>
      </c>
      <c r="E29" s="625"/>
      <c r="F29" s="625"/>
      <c r="G29" s="625"/>
      <c r="H29" s="625"/>
      <c r="I29" s="625"/>
      <c r="J29" s="625"/>
      <c r="K29" s="626"/>
      <c r="L29" s="592">
        <f>[1]金銭出納簿!I208</f>
        <v>0</v>
      </c>
      <c r="M29" s="593"/>
      <c r="N29" s="593"/>
      <c r="O29" s="593"/>
      <c r="P29" s="593"/>
      <c r="Q29" s="594"/>
      <c r="R29" s="605"/>
      <c r="S29" s="606"/>
      <c r="T29" s="606"/>
      <c r="U29" s="606"/>
      <c r="V29" s="606"/>
      <c r="W29" s="606"/>
      <c r="X29" s="606"/>
      <c r="Y29" s="607"/>
    </row>
    <row r="30" spans="1:32" s="63" customFormat="1" ht="26.25" customHeight="1" x14ac:dyDescent="0.45">
      <c r="B30" s="614"/>
      <c r="C30" s="72" t="s">
        <v>12</v>
      </c>
      <c r="D30" s="625" t="s">
        <v>13</v>
      </c>
      <c r="E30" s="625"/>
      <c r="F30" s="625"/>
      <c r="G30" s="625"/>
      <c r="H30" s="625"/>
      <c r="I30" s="625"/>
      <c r="J30" s="625"/>
      <c r="K30" s="626"/>
      <c r="L30" s="592">
        <f>[1]金銭出納簿!D209</f>
        <v>0</v>
      </c>
      <c r="M30" s="593"/>
      <c r="N30" s="593"/>
      <c r="O30" s="593"/>
      <c r="P30" s="593"/>
      <c r="Q30" s="594"/>
      <c r="R30" s="605"/>
      <c r="S30" s="606"/>
      <c r="T30" s="606"/>
      <c r="U30" s="606"/>
      <c r="V30" s="606"/>
      <c r="W30" s="606"/>
      <c r="X30" s="606"/>
      <c r="Y30" s="607"/>
    </row>
    <row r="31" spans="1:32" s="63" customFormat="1" ht="26.25" customHeight="1" x14ac:dyDescent="0.45">
      <c r="B31" s="614"/>
      <c r="C31" s="72" t="s">
        <v>14</v>
      </c>
      <c r="D31" s="625" t="s">
        <v>15</v>
      </c>
      <c r="E31" s="625"/>
      <c r="F31" s="625"/>
      <c r="G31" s="625"/>
      <c r="H31" s="625"/>
      <c r="I31" s="625"/>
      <c r="J31" s="625"/>
      <c r="K31" s="626"/>
      <c r="L31" s="592">
        <f>[1]金銭出納簿!I209</f>
        <v>0</v>
      </c>
      <c r="M31" s="593"/>
      <c r="N31" s="593"/>
      <c r="O31" s="593"/>
      <c r="P31" s="593"/>
      <c r="Q31" s="594"/>
      <c r="R31" s="605"/>
      <c r="S31" s="606"/>
      <c r="T31" s="606"/>
      <c r="U31" s="606"/>
      <c r="V31" s="606"/>
      <c r="W31" s="606"/>
      <c r="X31" s="606"/>
      <c r="Y31" s="607"/>
    </row>
    <row r="32" spans="1:32" s="63" customFormat="1" ht="26.25" customHeight="1" thickBot="1" x14ac:dyDescent="0.5">
      <c r="B32" s="614"/>
      <c r="C32" s="73" t="s">
        <v>16</v>
      </c>
      <c r="D32" s="625" t="s">
        <v>17</v>
      </c>
      <c r="E32" s="625"/>
      <c r="F32" s="625"/>
      <c r="G32" s="625"/>
      <c r="H32" s="625"/>
      <c r="I32" s="625"/>
      <c r="J32" s="625"/>
      <c r="K32" s="626"/>
      <c r="L32" s="627">
        <f>SUM([1]金銭出納簿!D210,[1]金銭出納簿!I210)</f>
        <v>0</v>
      </c>
      <c r="M32" s="628"/>
      <c r="N32" s="628"/>
      <c r="O32" s="628"/>
      <c r="P32" s="628"/>
      <c r="Q32" s="629"/>
      <c r="R32" s="630"/>
      <c r="S32" s="631"/>
      <c r="T32" s="631"/>
      <c r="U32" s="631"/>
      <c r="V32" s="631"/>
      <c r="W32" s="631"/>
      <c r="X32" s="631"/>
      <c r="Y32" s="632"/>
    </row>
    <row r="33" spans="1:28" s="63" customFormat="1" ht="26.25" customHeight="1" thickTop="1" x14ac:dyDescent="0.45">
      <c r="B33" s="615"/>
      <c r="C33" s="633" t="s">
        <v>18</v>
      </c>
      <c r="D33" s="634"/>
      <c r="E33" s="634"/>
      <c r="F33" s="634"/>
      <c r="G33" s="634"/>
      <c r="H33" s="634"/>
      <c r="I33" s="634"/>
      <c r="J33" s="634"/>
      <c r="K33" s="635"/>
      <c r="L33" s="601">
        <f>SUM(L28:Q32)</f>
        <v>0</v>
      </c>
      <c r="M33" s="601"/>
      <c r="N33" s="601"/>
      <c r="O33" s="601"/>
      <c r="P33" s="601"/>
      <c r="Q33" s="601"/>
      <c r="R33" s="602"/>
      <c r="S33" s="603"/>
      <c r="T33" s="603"/>
      <c r="U33" s="603"/>
      <c r="V33" s="603"/>
      <c r="W33" s="603"/>
      <c r="X33" s="603"/>
      <c r="Y33" s="604"/>
    </row>
    <row r="34" spans="1:28" s="63" customFormat="1" ht="16.5" customHeight="1" x14ac:dyDescent="0.45">
      <c r="B34" s="69"/>
      <c r="C34" s="54"/>
      <c r="D34" s="54"/>
      <c r="E34" s="54"/>
      <c r="F34" s="54"/>
      <c r="G34" s="54"/>
      <c r="H34" s="54"/>
      <c r="I34" s="54"/>
      <c r="J34" s="54"/>
      <c r="K34" s="54"/>
      <c r="L34" s="74"/>
      <c r="M34" s="74"/>
      <c r="N34" s="74"/>
      <c r="O34" s="74"/>
      <c r="P34" s="74"/>
      <c r="Q34" s="74"/>
      <c r="R34" s="54"/>
      <c r="S34" s="54"/>
      <c r="T34" s="54"/>
      <c r="U34" s="54"/>
      <c r="V34" s="54"/>
      <c r="W34" s="54"/>
      <c r="X34" s="54"/>
      <c r="Y34" s="54"/>
      <c r="Z34" s="54"/>
      <c r="AA34" s="54"/>
      <c r="AB34" s="54"/>
    </row>
    <row r="35" spans="1:28" s="63" customFormat="1" ht="28.5" customHeight="1" x14ac:dyDescent="0.45">
      <c r="B35" s="613" t="s">
        <v>19</v>
      </c>
      <c r="C35" s="444" t="s">
        <v>5</v>
      </c>
      <c r="D35" s="445"/>
      <c r="E35" s="445"/>
      <c r="F35" s="445"/>
      <c r="G35" s="445"/>
      <c r="H35" s="445"/>
      <c r="I35" s="445"/>
      <c r="J35" s="445"/>
      <c r="K35" s="446"/>
      <c r="L35" s="616" t="s">
        <v>6</v>
      </c>
      <c r="M35" s="616"/>
      <c r="N35" s="616"/>
      <c r="O35" s="616"/>
      <c r="P35" s="616"/>
      <c r="Q35" s="616"/>
      <c r="R35" s="444" t="s">
        <v>7</v>
      </c>
      <c r="S35" s="445"/>
      <c r="T35" s="445"/>
      <c r="U35" s="445"/>
      <c r="V35" s="445"/>
      <c r="W35" s="445"/>
      <c r="X35" s="445"/>
      <c r="Y35" s="446"/>
    </row>
    <row r="36" spans="1:28" s="63" customFormat="1" ht="37.5" customHeight="1" x14ac:dyDescent="0.5">
      <c r="B36" s="614"/>
      <c r="C36" s="75" t="s">
        <v>8</v>
      </c>
      <c r="D36" s="617" t="s">
        <v>20</v>
      </c>
      <c r="E36" s="617"/>
      <c r="F36" s="617"/>
      <c r="G36" s="617"/>
      <c r="H36" s="617"/>
      <c r="I36" s="617"/>
      <c r="J36" s="617"/>
      <c r="K36" s="618"/>
      <c r="L36" s="619">
        <f>SUM(L37:Q39)</f>
        <v>0</v>
      </c>
      <c r="M36" s="620"/>
      <c r="N36" s="620"/>
      <c r="O36" s="620"/>
      <c r="P36" s="620"/>
      <c r="Q36" s="621"/>
      <c r="R36" s="622"/>
      <c r="S36" s="623"/>
      <c r="T36" s="623"/>
      <c r="U36" s="623"/>
      <c r="V36" s="623"/>
      <c r="W36" s="623"/>
      <c r="X36" s="623"/>
      <c r="Y36" s="624"/>
      <c r="AA36" s="70"/>
    </row>
    <row r="37" spans="1:28" s="63" customFormat="1" ht="26.25" customHeight="1" x14ac:dyDescent="0.45">
      <c r="B37" s="614"/>
      <c r="C37" s="76"/>
      <c r="D37" s="590" t="s">
        <v>21</v>
      </c>
      <c r="E37" s="590"/>
      <c r="F37" s="590"/>
      <c r="G37" s="590"/>
      <c r="H37" s="590"/>
      <c r="I37" s="590"/>
      <c r="J37" s="590"/>
      <c r="K37" s="591"/>
      <c r="L37" s="592">
        <f>[1]金銭出納簿!E211</f>
        <v>0</v>
      </c>
      <c r="M37" s="593"/>
      <c r="N37" s="593"/>
      <c r="O37" s="593"/>
      <c r="P37" s="593"/>
      <c r="Q37" s="594"/>
      <c r="R37" s="605"/>
      <c r="S37" s="606"/>
      <c r="T37" s="606"/>
      <c r="U37" s="606"/>
      <c r="V37" s="606"/>
      <c r="W37" s="606"/>
      <c r="X37" s="606"/>
      <c r="Y37" s="607"/>
    </row>
    <row r="38" spans="1:28" s="63" customFormat="1" ht="26.25" customHeight="1" x14ac:dyDescent="0.45">
      <c r="B38" s="614"/>
      <c r="C38" s="76"/>
      <c r="D38" s="590" t="s">
        <v>22</v>
      </c>
      <c r="E38" s="590"/>
      <c r="F38" s="590"/>
      <c r="G38" s="590"/>
      <c r="H38" s="590"/>
      <c r="I38" s="590"/>
      <c r="J38" s="590"/>
      <c r="K38" s="591"/>
      <c r="L38" s="592">
        <f>[1]金銭出納簿!E212</f>
        <v>0</v>
      </c>
      <c r="M38" s="593"/>
      <c r="N38" s="593"/>
      <c r="O38" s="593"/>
      <c r="P38" s="593"/>
      <c r="Q38" s="594"/>
      <c r="R38" s="605"/>
      <c r="S38" s="606"/>
      <c r="T38" s="606"/>
      <c r="U38" s="606"/>
      <c r="V38" s="606"/>
      <c r="W38" s="606"/>
      <c r="X38" s="606"/>
      <c r="Y38" s="607"/>
    </row>
    <row r="39" spans="1:28" s="63" customFormat="1" ht="26.25" customHeight="1" x14ac:dyDescent="0.45">
      <c r="B39" s="614"/>
      <c r="C39" s="77"/>
      <c r="D39" s="590" t="s">
        <v>23</v>
      </c>
      <c r="E39" s="590"/>
      <c r="F39" s="590"/>
      <c r="G39" s="590"/>
      <c r="H39" s="590"/>
      <c r="I39" s="590"/>
      <c r="J39" s="590"/>
      <c r="K39" s="591"/>
      <c r="L39" s="592">
        <f>[1]金銭出納簿!E213</f>
        <v>0</v>
      </c>
      <c r="M39" s="593"/>
      <c r="N39" s="593"/>
      <c r="O39" s="593"/>
      <c r="P39" s="593"/>
      <c r="Q39" s="594"/>
      <c r="R39" s="605"/>
      <c r="S39" s="606"/>
      <c r="T39" s="606"/>
      <c r="U39" s="606"/>
      <c r="V39" s="606"/>
      <c r="W39" s="606"/>
      <c r="X39" s="606"/>
      <c r="Y39" s="607"/>
    </row>
    <row r="40" spans="1:28" s="63" customFormat="1" ht="29.25" customHeight="1" x14ac:dyDescent="0.45">
      <c r="B40" s="614"/>
      <c r="C40" s="73" t="s">
        <v>10</v>
      </c>
      <c r="D40" s="608" t="s">
        <v>24</v>
      </c>
      <c r="E40" s="608"/>
      <c r="F40" s="608"/>
      <c r="G40" s="608"/>
      <c r="H40" s="608"/>
      <c r="I40" s="608"/>
      <c r="J40" s="608"/>
      <c r="K40" s="609"/>
      <c r="L40" s="610">
        <f>SUM(L41:Q43)</f>
        <v>0</v>
      </c>
      <c r="M40" s="611"/>
      <c r="N40" s="611"/>
      <c r="O40" s="611"/>
      <c r="P40" s="611"/>
      <c r="Q40" s="612"/>
      <c r="R40" s="605"/>
      <c r="S40" s="606"/>
      <c r="T40" s="606"/>
      <c r="U40" s="606"/>
      <c r="V40" s="606"/>
      <c r="W40" s="606"/>
      <c r="X40" s="606"/>
      <c r="Y40" s="607"/>
    </row>
    <row r="41" spans="1:28" s="63" customFormat="1" ht="26.25" customHeight="1" x14ac:dyDescent="0.45">
      <c r="B41" s="614"/>
      <c r="C41" s="76"/>
      <c r="D41" s="590" t="s">
        <v>21</v>
      </c>
      <c r="E41" s="590"/>
      <c r="F41" s="590"/>
      <c r="G41" s="590"/>
      <c r="H41" s="590"/>
      <c r="I41" s="590"/>
      <c r="J41" s="590"/>
      <c r="K41" s="591"/>
      <c r="L41" s="592">
        <f>[1]金銭出納簿!K211</f>
        <v>0</v>
      </c>
      <c r="M41" s="593"/>
      <c r="N41" s="593"/>
      <c r="O41" s="593"/>
      <c r="P41" s="593"/>
      <c r="Q41" s="594"/>
      <c r="R41" s="605"/>
      <c r="S41" s="606"/>
      <c r="T41" s="606"/>
      <c r="U41" s="606"/>
      <c r="V41" s="606"/>
      <c r="W41" s="606"/>
      <c r="X41" s="606"/>
      <c r="Y41" s="607"/>
    </row>
    <row r="42" spans="1:28" s="63" customFormat="1" ht="26.25" customHeight="1" x14ac:dyDescent="0.45">
      <c r="B42" s="614"/>
      <c r="C42" s="76"/>
      <c r="D42" s="590" t="s">
        <v>22</v>
      </c>
      <c r="E42" s="590"/>
      <c r="F42" s="590"/>
      <c r="G42" s="590"/>
      <c r="H42" s="590"/>
      <c r="I42" s="590"/>
      <c r="J42" s="590"/>
      <c r="K42" s="591"/>
      <c r="L42" s="592">
        <f>[1]金銭出納簿!K212</f>
        <v>0</v>
      </c>
      <c r="M42" s="593"/>
      <c r="N42" s="593"/>
      <c r="O42" s="593"/>
      <c r="P42" s="593"/>
      <c r="Q42" s="594"/>
      <c r="R42" s="605"/>
      <c r="S42" s="606"/>
      <c r="T42" s="606"/>
      <c r="U42" s="606"/>
      <c r="V42" s="606"/>
      <c r="W42" s="606"/>
      <c r="X42" s="606"/>
      <c r="Y42" s="607"/>
    </row>
    <row r="43" spans="1:28" s="63" customFormat="1" ht="26.25" customHeight="1" x14ac:dyDescent="0.45">
      <c r="B43" s="614"/>
      <c r="C43" s="77"/>
      <c r="D43" s="590" t="s">
        <v>23</v>
      </c>
      <c r="E43" s="590"/>
      <c r="F43" s="590"/>
      <c r="G43" s="590"/>
      <c r="H43" s="590"/>
      <c r="I43" s="590"/>
      <c r="J43" s="590"/>
      <c r="K43" s="591"/>
      <c r="L43" s="592">
        <f>[1]金銭出納簿!K213</f>
        <v>0</v>
      </c>
      <c r="M43" s="593"/>
      <c r="N43" s="593"/>
      <c r="O43" s="593"/>
      <c r="P43" s="593"/>
      <c r="Q43" s="594"/>
      <c r="R43" s="605"/>
      <c r="S43" s="606"/>
      <c r="T43" s="606"/>
      <c r="U43" s="606"/>
      <c r="V43" s="606"/>
      <c r="W43" s="606"/>
      <c r="X43" s="606"/>
      <c r="Y43" s="607"/>
    </row>
    <row r="44" spans="1:28" s="63" customFormat="1" ht="25.5" customHeight="1" x14ac:dyDescent="0.45">
      <c r="B44" s="614"/>
      <c r="C44" s="72" t="s">
        <v>12</v>
      </c>
      <c r="D44" s="590" t="s">
        <v>25</v>
      </c>
      <c r="E44" s="590"/>
      <c r="F44" s="590"/>
      <c r="G44" s="590"/>
      <c r="H44" s="590"/>
      <c r="I44" s="590"/>
      <c r="J44" s="590"/>
      <c r="K44" s="591"/>
      <c r="L44" s="592">
        <f>SUM([1]金銭出納簿!E214,[1]金銭出納簿!K214)</f>
        <v>0</v>
      </c>
      <c r="M44" s="593"/>
      <c r="N44" s="593"/>
      <c r="O44" s="593"/>
      <c r="P44" s="593"/>
      <c r="Q44" s="594"/>
      <c r="R44" s="605"/>
      <c r="S44" s="606"/>
      <c r="T44" s="606"/>
      <c r="U44" s="606"/>
      <c r="V44" s="606"/>
      <c r="W44" s="606"/>
      <c r="X44" s="606"/>
      <c r="Y44" s="607"/>
    </row>
    <row r="45" spans="1:28" s="63" customFormat="1" ht="38.25" customHeight="1" x14ac:dyDescent="0.45">
      <c r="B45" s="614"/>
      <c r="C45" s="72" t="s">
        <v>26</v>
      </c>
      <c r="D45" s="590" t="s">
        <v>27</v>
      </c>
      <c r="E45" s="590"/>
      <c r="F45" s="590"/>
      <c r="G45" s="590"/>
      <c r="H45" s="590"/>
      <c r="I45" s="590"/>
      <c r="J45" s="590"/>
      <c r="K45" s="591"/>
      <c r="L45" s="592">
        <f>[1]金銭出納簿!E215</f>
        <v>0</v>
      </c>
      <c r="M45" s="593"/>
      <c r="N45" s="593"/>
      <c r="O45" s="593"/>
      <c r="P45" s="593"/>
      <c r="Q45" s="594"/>
      <c r="R45" s="595" t="str">
        <f>IF(L45&gt;0,IF(AND(L45&gt;L30*0.3,L45&gt;1000000),"別紙「持越金の使用予定表」に使用時期、使用内容等を記載してください。","持越金の使用時期、使用内容等を記入してください。（別紙「持越金の使用予定表」を作成する場合は、「別紙のとおり」と記入）"),"")</f>
        <v/>
      </c>
      <c r="S45" s="596"/>
      <c r="T45" s="596"/>
      <c r="U45" s="596"/>
      <c r="V45" s="596"/>
      <c r="W45" s="596"/>
      <c r="X45" s="596"/>
      <c r="Y45" s="597"/>
    </row>
    <row r="46" spans="1:28" s="63" customFormat="1" ht="35.25" customHeight="1" thickBot="1" x14ac:dyDescent="0.5">
      <c r="B46" s="614"/>
      <c r="C46" s="72" t="s">
        <v>28</v>
      </c>
      <c r="D46" s="590" t="s">
        <v>29</v>
      </c>
      <c r="E46" s="590"/>
      <c r="F46" s="590"/>
      <c r="G46" s="590"/>
      <c r="H46" s="590"/>
      <c r="I46" s="590"/>
      <c r="J46" s="590"/>
      <c r="K46" s="591"/>
      <c r="L46" s="592">
        <f>[1]金銭出納簿!K215</f>
        <v>0</v>
      </c>
      <c r="M46" s="593"/>
      <c r="N46" s="593"/>
      <c r="O46" s="593"/>
      <c r="P46" s="593"/>
      <c r="Q46" s="594"/>
      <c r="R46" s="595" t="str">
        <f>IF(L46&gt;0,IF(AND(L46&gt;L31*0.3,L46&gt;1000000),"別紙「持越金の使用予定表」に使用時期、使用内容等を記載してください。","持越金の使用時期、使用内容等を記入してください。（別紙「持越金の使用予定表」を作成する場合は、「別紙のとおり」と記入）"),"")</f>
        <v/>
      </c>
      <c r="S46" s="596"/>
      <c r="T46" s="596"/>
      <c r="U46" s="596"/>
      <c r="V46" s="596"/>
      <c r="W46" s="596"/>
      <c r="X46" s="596"/>
      <c r="Y46" s="597"/>
      <c r="Z46" s="54"/>
      <c r="AA46" s="54"/>
      <c r="AB46" s="54"/>
    </row>
    <row r="47" spans="1:28" s="63" customFormat="1" ht="27" customHeight="1" thickTop="1" x14ac:dyDescent="0.45">
      <c r="B47" s="615"/>
      <c r="C47" s="598" t="s">
        <v>18</v>
      </c>
      <c r="D47" s="599"/>
      <c r="E47" s="599"/>
      <c r="F47" s="599"/>
      <c r="G47" s="599"/>
      <c r="H47" s="599"/>
      <c r="I47" s="599"/>
      <c r="J47" s="599"/>
      <c r="K47" s="600"/>
      <c r="L47" s="601">
        <f>SUM(L36,L40,L44:Q46)</f>
        <v>0</v>
      </c>
      <c r="M47" s="601"/>
      <c r="N47" s="601"/>
      <c r="O47" s="601"/>
      <c r="P47" s="601"/>
      <c r="Q47" s="601"/>
      <c r="R47" s="602"/>
      <c r="S47" s="603"/>
      <c r="T47" s="603"/>
      <c r="U47" s="603"/>
      <c r="V47" s="603"/>
      <c r="W47" s="603"/>
      <c r="X47" s="603"/>
      <c r="Y47" s="604"/>
    </row>
    <row r="48" spans="1:28" s="63" customFormat="1" ht="9" customHeight="1" x14ac:dyDescent="0.45">
      <c r="A48" s="78"/>
      <c r="B48" s="78"/>
      <c r="C48" s="298"/>
      <c r="D48" s="54"/>
      <c r="E48" s="54"/>
      <c r="F48" s="54"/>
      <c r="G48" s="54"/>
      <c r="H48" s="54"/>
      <c r="I48" s="54"/>
      <c r="J48" s="1"/>
      <c r="K48" s="1"/>
      <c r="L48" s="1"/>
      <c r="M48" s="1"/>
      <c r="N48" s="1"/>
      <c r="O48" s="1"/>
      <c r="P48" s="1"/>
      <c r="Q48" s="1"/>
      <c r="R48" s="2"/>
      <c r="S48" s="2"/>
      <c r="T48" s="2"/>
      <c r="U48" s="2"/>
      <c r="V48" s="2"/>
      <c r="W48" s="54"/>
      <c r="X48" s="54"/>
      <c r="Y48" s="54"/>
      <c r="Z48" s="54"/>
      <c r="AA48" s="54"/>
      <c r="AB48" s="54"/>
    </row>
    <row r="49" spans="1:26" ht="24.75" customHeight="1" x14ac:dyDescent="0.2">
      <c r="A49" s="114" t="s">
        <v>30</v>
      </c>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row>
    <row r="50" spans="1:26" ht="24" customHeight="1" x14ac:dyDescent="0.2">
      <c r="A50" s="114"/>
      <c r="B50" s="108" t="s">
        <v>342</v>
      </c>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row>
    <row r="51" spans="1:26" s="80" customFormat="1" ht="24" customHeight="1" x14ac:dyDescent="0.2">
      <c r="A51" s="115"/>
      <c r="B51" s="582" t="s">
        <v>31</v>
      </c>
      <c r="C51" s="583"/>
      <c r="D51" s="583"/>
      <c r="E51" s="584"/>
      <c r="F51" s="585" t="s">
        <v>288</v>
      </c>
      <c r="G51" s="586"/>
      <c r="H51" s="586"/>
      <c r="I51" s="586"/>
      <c r="J51" s="586"/>
      <c r="K51" s="587"/>
      <c r="L51" s="115"/>
      <c r="M51" s="116"/>
      <c r="N51" s="116"/>
      <c r="O51" s="116"/>
      <c r="P51" s="117"/>
      <c r="Q51" s="117"/>
      <c r="R51" s="117"/>
      <c r="S51" s="117"/>
      <c r="T51" s="117"/>
      <c r="U51" s="117"/>
      <c r="V51" s="117"/>
      <c r="W51" s="117"/>
      <c r="X51" s="117"/>
      <c r="Y51" s="117"/>
      <c r="Z51" s="118"/>
    </row>
    <row r="52" spans="1:26" s="81" customFormat="1" ht="30.75" customHeight="1" x14ac:dyDescent="0.55000000000000004">
      <c r="A52" s="119" t="s">
        <v>32</v>
      </c>
      <c r="B52" s="120"/>
      <c r="C52" s="120"/>
      <c r="D52" s="121"/>
      <c r="E52" s="121"/>
      <c r="F52" s="122"/>
      <c r="G52" s="121"/>
      <c r="H52" s="121"/>
      <c r="I52" s="121"/>
      <c r="J52" s="121"/>
      <c r="K52" s="121"/>
      <c r="L52" s="121"/>
      <c r="M52" s="117"/>
      <c r="N52" s="117"/>
      <c r="O52" s="117"/>
      <c r="P52" s="117"/>
      <c r="Q52" s="117"/>
      <c r="R52" s="117"/>
      <c r="S52" s="117"/>
      <c r="T52" s="117"/>
      <c r="U52" s="117"/>
      <c r="V52" s="117"/>
      <c r="W52" s="117"/>
      <c r="X52" s="117"/>
      <c r="Y52" s="117"/>
      <c r="Z52" s="120"/>
    </row>
    <row r="53" spans="1:26" s="54" customFormat="1" ht="24" customHeight="1" x14ac:dyDescent="0.2">
      <c r="A53" s="123" t="s">
        <v>33</v>
      </c>
      <c r="B53" s="124" t="s">
        <v>34</v>
      </c>
      <c r="C53" s="125"/>
      <c r="D53" s="125"/>
      <c r="E53" s="125"/>
      <c r="F53" s="126"/>
      <c r="G53" s="126"/>
      <c r="H53" s="126"/>
      <c r="I53" s="126"/>
      <c r="J53" s="126"/>
      <c r="K53" s="126"/>
      <c r="L53" s="127"/>
      <c r="M53" s="109"/>
      <c r="N53" s="109"/>
      <c r="O53" s="109"/>
      <c r="P53" s="127"/>
      <c r="Q53" s="127"/>
      <c r="R53" s="127"/>
      <c r="S53" s="127"/>
      <c r="T53" s="127"/>
      <c r="U53" s="127"/>
      <c r="V53" s="127"/>
      <c r="W53" s="127"/>
      <c r="X53" s="127"/>
      <c r="Y53" s="127"/>
      <c r="Z53" s="109"/>
    </row>
    <row r="54" spans="1:26" ht="23.25" customHeight="1" x14ac:dyDescent="0.2">
      <c r="A54" s="109"/>
      <c r="B54" s="384" t="s">
        <v>35</v>
      </c>
      <c r="C54" s="385"/>
      <c r="D54" s="385"/>
      <c r="E54" s="386"/>
      <c r="F54" s="384" t="s">
        <v>36</v>
      </c>
      <c r="G54" s="385"/>
      <c r="H54" s="385"/>
      <c r="I54" s="385"/>
      <c r="J54" s="385"/>
      <c r="K54" s="387" t="s">
        <v>343</v>
      </c>
      <c r="L54" s="387"/>
      <c r="M54" s="387"/>
      <c r="N54" s="387"/>
      <c r="O54" s="387"/>
      <c r="P54" s="387"/>
      <c r="Q54" s="109"/>
      <c r="R54" s="109"/>
      <c r="S54" s="128"/>
      <c r="T54" s="128"/>
      <c r="U54" s="128"/>
      <c r="V54" s="128"/>
      <c r="W54" s="128"/>
      <c r="X54" s="128"/>
      <c r="Y54" s="128"/>
      <c r="Z54" s="128"/>
    </row>
    <row r="55" spans="1:26" ht="23.25" customHeight="1" x14ac:dyDescent="0.2">
      <c r="A55" s="109"/>
      <c r="B55" s="362"/>
      <c r="C55" s="588"/>
      <c r="D55" s="588"/>
      <c r="E55" s="363"/>
      <c r="F55" s="362"/>
      <c r="G55" s="588"/>
      <c r="H55" s="588"/>
      <c r="I55" s="588"/>
      <c r="J55" s="588"/>
      <c r="K55" s="589"/>
      <c r="L55" s="589"/>
      <c r="M55" s="589"/>
      <c r="N55" s="589"/>
      <c r="O55" s="589"/>
      <c r="P55" s="589"/>
      <c r="Q55" s="128"/>
      <c r="R55" s="128"/>
      <c r="S55" s="128"/>
      <c r="T55" s="128"/>
      <c r="U55" s="128"/>
      <c r="V55" s="128"/>
      <c r="W55" s="128"/>
      <c r="X55" s="128"/>
      <c r="Y55" s="128"/>
      <c r="Z55" s="128"/>
    </row>
    <row r="56" spans="1:26" s="83" customFormat="1" ht="29.25" customHeight="1" x14ac:dyDescent="0.55000000000000004">
      <c r="A56" s="579" t="s">
        <v>37</v>
      </c>
      <c r="B56" s="579"/>
      <c r="C56" s="579"/>
      <c r="D56" s="579"/>
      <c r="E56" s="579"/>
      <c r="F56" s="579"/>
      <c r="G56" s="579"/>
      <c r="H56" s="579"/>
      <c r="I56" s="579"/>
      <c r="J56" s="579"/>
      <c r="K56" s="579"/>
      <c r="L56" s="579"/>
      <c r="M56" s="579"/>
      <c r="N56" s="579"/>
      <c r="O56" s="579"/>
      <c r="P56" s="579"/>
      <c r="Q56" s="579"/>
      <c r="R56" s="579"/>
      <c r="S56" s="579"/>
      <c r="T56" s="579"/>
      <c r="U56" s="579"/>
      <c r="V56" s="579"/>
      <c r="W56" s="579"/>
      <c r="X56" s="579"/>
      <c r="Y56" s="579"/>
      <c r="Z56" s="579"/>
    </row>
    <row r="57" spans="1:26" s="79" customFormat="1" ht="16.5" customHeight="1" x14ac:dyDescent="0.2">
      <c r="A57" s="108"/>
      <c r="B57" s="108" t="s">
        <v>38</v>
      </c>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row>
    <row r="58" spans="1:26" s="79" customFormat="1" ht="40.200000000000003" customHeight="1" x14ac:dyDescent="0.2">
      <c r="B58" s="580" t="s">
        <v>344</v>
      </c>
      <c r="C58" s="580"/>
      <c r="D58" s="580"/>
      <c r="E58" s="580"/>
      <c r="F58" s="580"/>
      <c r="G58" s="580"/>
      <c r="H58" s="580"/>
      <c r="I58" s="580"/>
      <c r="J58" s="580"/>
      <c r="K58" s="580"/>
      <c r="L58" s="580"/>
      <c r="M58" s="580"/>
      <c r="N58" s="580"/>
      <c r="O58" s="580"/>
      <c r="P58" s="580"/>
      <c r="Q58" s="580"/>
      <c r="R58" s="580"/>
      <c r="S58" s="580"/>
      <c r="T58" s="580"/>
      <c r="U58" s="580"/>
      <c r="V58" s="580"/>
      <c r="W58" s="580"/>
      <c r="X58" s="580"/>
      <c r="Y58" s="580"/>
      <c r="Z58" s="296"/>
    </row>
    <row r="59" spans="1:26" s="79" customFormat="1" ht="16.5" customHeight="1" x14ac:dyDescent="0.2">
      <c r="B59" s="581" t="s">
        <v>345</v>
      </c>
      <c r="C59" s="581"/>
      <c r="D59" s="581"/>
      <c r="E59" s="581"/>
      <c r="F59" s="581"/>
      <c r="G59" s="581"/>
      <c r="H59" s="581"/>
      <c r="I59" s="581"/>
      <c r="J59" s="581"/>
      <c r="K59" s="581"/>
      <c r="L59" s="581"/>
      <c r="M59" s="581"/>
      <c r="N59" s="581"/>
      <c r="O59" s="581"/>
      <c r="P59" s="581"/>
      <c r="Q59" s="581"/>
      <c r="R59" s="581"/>
      <c r="S59" s="581"/>
      <c r="T59" s="581"/>
      <c r="U59" s="581"/>
      <c r="V59" s="581"/>
      <c r="W59" s="581"/>
      <c r="X59" s="581"/>
      <c r="Y59" s="581"/>
      <c r="Z59" s="581"/>
    </row>
    <row r="60" spans="1:26" s="83" customFormat="1" ht="24" customHeight="1" x14ac:dyDescent="0.55000000000000004">
      <c r="A60" s="84" t="s">
        <v>39</v>
      </c>
      <c r="B60" s="60"/>
      <c r="C60" s="60"/>
      <c r="D60" s="60"/>
      <c r="E60" s="60"/>
      <c r="F60" s="60"/>
      <c r="G60" s="60"/>
      <c r="H60" s="60"/>
      <c r="I60" s="60"/>
      <c r="J60" s="60"/>
      <c r="K60" s="60"/>
      <c r="L60" s="60"/>
      <c r="M60" s="60"/>
      <c r="N60" s="60"/>
      <c r="O60" s="60"/>
      <c r="P60" s="60"/>
      <c r="Q60" s="60"/>
      <c r="R60" s="60"/>
      <c r="S60" s="60"/>
      <c r="T60" s="60"/>
      <c r="U60" s="60"/>
      <c r="V60" s="60"/>
      <c r="W60" s="60"/>
    </row>
    <row r="61" spans="1:26" s="79" customFormat="1" ht="16.5" customHeight="1" x14ac:dyDescent="0.2">
      <c r="B61" s="79" t="s">
        <v>40</v>
      </c>
    </row>
    <row r="62" spans="1:26" s="54" customFormat="1" ht="36.6" customHeight="1" x14ac:dyDescent="0.2">
      <c r="B62" s="444" t="s">
        <v>310</v>
      </c>
      <c r="C62" s="445"/>
      <c r="D62" s="445"/>
      <c r="E62" s="446"/>
      <c r="F62" s="444" t="s">
        <v>41</v>
      </c>
      <c r="G62" s="445"/>
      <c r="H62" s="445"/>
      <c r="I62" s="445"/>
      <c r="J62" s="445"/>
      <c r="K62" s="445"/>
      <c r="L62" s="445"/>
      <c r="M62" s="446"/>
      <c r="N62" s="293" t="s">
        <v>43</v>
      </c>
      <c r="O62" s="293" t="s">
        <v>44</v>
      </c>
      <c r="P62" s="447" t="s">
        <v>45</v>
      </c>
      <c r="Q62" s="448"/>
      <c r="R62" s="448"/>
      <c r="S62" s="448"/>
      <c r="T62" s="448"/>
      <c r="U62" s="448"/>
      <c r="V62" s="448"/>
      <c r="W62" s="449"/>
    </row>
    <row r="63" spans="1:26" s="54" customFormat="1" ht="23.7" customHeight="1" x14ac:dyDescent="0.2">
      <c r="B63" s="555" t="s">
        <v>46</v>
      </c>
      <c r="C63" s="556" t="s">
        <v>47</v>
      </c>
      <c r="D63" s="557"/>
      <c r="E63" s="558"/>
      <c r="F63" s="562" t="s">
        <v>48</v>
      </c>
      <c r="G63" s="563"/>
      <c r="H63" s="563"/>
      <c r="I63" s="563"/>
      <c r="J63" s="563"/>
      <c r="K63" s="563"/>
      <c r="L63" s="563"/>
      <c r="M63" s="564"/>
      <c r="N63" s="302" t="str">
        <f>IF('[1]別紙1 活動計画書'!M72="○","○","－")</f>
        <v>－</v>
      </c>
      <c r="O63" s="303" t="str">
        <f>IF(N63="－","－",IF(【選択肢】!W6&gt;0,"○","×"))</f>
        <v>－</v>
      </c>
      <c r="P63" s="459"/>
      <c r="Q63" s="460"/>
      <c r="R63" s="460"/>
      <c r="S63" s="460"/>
      <c r="T63" s="460"/>
      <c r="U63" s="460"/>
      <c r="V63" s="460"/>
      <c r="W63" s="461"/>
    </row>
    <row r="64" spans="1:26" s="54" customFormat="1" ht="23.7" customHeight="1" x14ac:dyDescent="0.2">
      <c r="B64" s="555"/>
      <c r="C64" s="559"/>
      <c r="D64" s="560"/>
      <c r="E64" s="561"/>
      <c r="F64" s="565" t="s">
        <v>49</v>
      </c>
      <c r="G64" s="541"/>
      <c r="H64" s="541"/>
      <c r="I64" s="541"/>
      <c r="J64" s="541"/>
      <c r="K64" s="541"/>
      <c r="L64" s="541"/>
      <c r="M64" s="566"/>
      <c r="N64" s="302" t="str">
        <f>IF('[1]別紙1 活動計画書'!M73="○","○","－")</f>
        <v>－</v>
      </c>
      <c r="O64" s="304" t="str">
        <f>IF(N64="－","－",IF(【選択肢】!W7&gt;0,"○","×"))</f>
        <v>－</v>
      </c>
      <c r="P64" s="459"/>
      <c r="Q64" s="460"/>
      <c r="R64" s="460"/>
      <c r="S64" s="460"/>
      <c r="T64" s="460"/>
      <c r="U64" s="460"/>
      <c r="V64" s="460"/>
      <c r="W64" s="461"/>
    </row>
    <row r="65" spans="2:23" s="54" customFormat="1" ht="23.7" customHeight="1" x14ac:dyDescent="0.2">
      <c r="B65" s="555"/>
      <c r="C65" s="556" t="s">
        <v>50</v>
      </c>
      <c r="D65" s="557"/>
      <c r="E65" s="558"/>
      <c r="F65" s="570" t="s">
        <v>318</v>
      </c>
      <c r="G65" s="571"/>
      <c r="H65" s="571"/>
      <c r="I65" s="571"/>
      <c r="J65" s="571"/>
      <c r="K65" s="571"/>
      <c r="L65" s="571"/>
      <c r="M65" s="572"/>
      <c r="N65" s="129"/>
      <c r="O65" s="130"/>
      <c r="P65" s="573" t="s">
        <v>346</v>
      </c>
      <c r="Q65" s="574"/>
      <c r="R65" s="574"/>
      <c r="S65" s="574"/>
      <c r="T65" s="574"/>
      <c r="U65" s="574"/>
      <c r="V65" s="574"/>
      <c r="W65" s="575"/>
    </row>
    <row r="66" spans="2:23" s="54" customFormat="1" ht="23.7" customHeight="1" x14ac:dyDescent="0.2">
      <c r="B66" s="555"/>
      <c r="C66" s="567"/>
      <c r="D66" s="568"/>
      <c r="E66" s="569"/>
      <c r="F66" s="576" t="s">
        <v>319</v>
      </c>
      <c r="G66" s="577"/>
      <c r="H66" s="577"/>
      <c r="I66" s="577"/>
      <c r="J66" s="577"/>
      <c r="K66" s="577"/>
      <c r="L66" s="577"/>
      <c r="M66" s="578"/>
      <c r="N66" s="131"/>
      <c r="O66" s="132"/>
      <c r="P66" s="538" t="s">
        <v>346</v>
      </c>
      <c r="Q66" s="539"/>
      <c r="R66" s="539"/>
      <c r="S66" s="539"/>
      <c r="T66" s="539"/>
      <c r="U66" s="539"/>
      <c r="V66" s="539"/>
      <c r="W66" s="540"/>
    </row>
    <row r="67" spans="2:23" s="54" customFormat="1" ht="23.7" customHeight="1" x14ac:dyDescent="0.2">
      <c r="B67" s="555"/>
      <c r="C67" s="472" t="s">
        <v>51</v>
      </c>
      <c r="D67" s="476" t="s">
        <v>52</v>
      </c>
      <c r="E67" s="477"/>
      <c r="F67" s="541" t="s">
        <v>53</v>
      </c>
      <c r="G67" s="541"/>
      <c r="H67" s="541"/>
      <c r="I67" s="541"/>
      <c r="J67" s="541"/>
      <c r="K67" s="541"/>
      <c r="L67" s="541"/>
      <c r="M67" s="542"/>
      <c r="N67" s="545" t="str">
        <f>IF('[1]別紙1 活動計画書'!M75="○","○","－")</f>
        <v>－</v>
      </c>
      <c r="O67" s="545" t="str">
        <f>IF(N67="－","－",IF(【選択肢】!W9&gt;0,"○","×"))</f>
        <v>－</v>
      </c>
      <c r="P67" s="547"/>
      <c r="Q67" s="548"/>
      <c r="R67" s="548"/>
      <c r="S67" s="548"/>
      <c r="T67" s="548"/>
      <c r="U67" s="548"/>
      <c r="V67" s="548"/>
      <c r="W67" s="549"/>
    </row>
    <row r="68" spans="2:23" s="54" customFormat="1" ht="23.7" customHeight="1" x14ac:dyDescent="0.2">
      <c r="B68" s="555"/>
      <c r="C68" s="472"/>
      <c r="D68" s="478"/>
      <c r="E68" s="479"/>
      <c r="F68" s="543"/>
      <c r="G68" s="543"/>
      <c r="H68" s="543"/>
      <c r="I68" s="543"/>
      <c r="J68" s="543"/>
      <c r="K68" s="543"/>
      <c r="L68" s="543"/>
      <c r="M68" s="544"/>
      <c r="N68" s="546"/>
      <c r="O68" s="546"/>
      <c r="P68" s="550" t="s">
        <v>54</v>
      </c>
      <c r="Q68" s="551"/>
      <c r="R68" s="551"/>
      <c r="S68" s="551"/>
      <c r="T68" s="295"/>
      <c r="U68" s="295"/>
      <c r="V68" s="552">
        <v>0</v>
      </c>
      <c r="W68" s="553"/>
    </row>
    <row r="69" spans="2:23" s="54" customFormat="1" ht="23.7" customHeight="1" x14ac:dyDescent="0.2">
      <c r="B69" s="555"/>
      <c r="C69" s="472"/>
      <c r="D69" s="478"/>
      <c r="E69" s="479"/>
      <c r="F69" s="530" t="s">
        <v>55</v>
      </c>
      <c r="G69" s="530"/>
      <c r="H69" s="530"/>
      <c r="I69" s="530"/>
      <c r="J69" s="530"/>
      <c r="K69" s="530"/>
      <c r="L69" s="530"/>
      <c r="M69" s="554"/>
      <c r="N69" s="303" t="str">
        <f>IF('[1]別紙1 活動計画書'!M76="○","○","－")</f>
        <v>－</v>
      </c>
      <c r="O69" s="303" t="str">
        <f>IF(N69="－","－",IF(【選択肢】!W10&gt;0,"○","×"))</f>
        <v>－</v>
      </c>
      <c r="P69" s="459"/>
      <c r="Q69" s="460"/>
      <c r="R69" s="460"/>
      <c r="S69" s="460"/>
      <c r="T69" s="460"/>
      <c r="U69" s="460"/>
      <c r="V69" s="460"/>
      <c r="W69" s="461"/>
    </row>
    <row r="70" spans="2:23" s="54" customFormat="1" ht="23.7" customHeight="1" x14ac:dyDescent="0.2">
      <c r="B70" s="555"/>
      <c r="C70" s="472"/>
      <c r="D70" s="478"/>
      <c r="E70" s="479"/>
      <c r="F70" s="530" t="s">
        <v>56</v>
      </c>
      <c r="G70" s="530"/>
      <c r="H70" s="530"/>
      <c r="I70" s="530"/>
      <c r="J70" s="530"/>
      <c r="K70" s="530"/>
      <c r="L70" s="530"/>
      <c r="M70" s="531"/>
      <c r="N70" s="133"/>
      <c r="O70" s="303" t="str">
        <f>IF(N70="－","－",IF(【選択肢】!W11&gt;0,"○","×"))</f>
        <v>×</v>
      </c>
      <c r="P70" s="459"/>
      <c r="Q70" s="460"/>
      <c r="R70" s="460"/>
      <c r="S70" s="460"/>
      <c r="T70" s="460"/>
      <c r="U70" s="460"/>
      <c r="V70" s="460"/>
      <c r="W70" s="461"/>
    </row>
    <row r="71" spans="2:23" s="54" customFormat="1" ht="23.7" customHeight="1" x14ac:dyDescent="0.2">
      <c r="B71" s="555"/>
      <c r="C71" s="472"/>
      <c r="D71" s="480"/>
      <c r="E71" s="481"/>
      <c r="F71" s="532" t="s">
        <v>459</v>
      </c>
      <c r="G71" s="533"/>
      <c r="H71" s="533"/>
      <c r="I71" s="533"/>
      <c r="J71" s="533"/>
      <c r="K71" s="533"/>
      <c r="L71" s="533"/>
      <c r="M71" s="534"/>
      <c r="N71" s="133"/>
      <c r="O71" s="303"/>
      <c r="P71" s="459"/>
      <c r="Q71" s="460"/>
      <c r="R71" s="460"/>
      <c r="S71" s="460"/>
      <c r="T71" s="460"/>
      <c r="U71" s="460"/>
      <c r="V71" s="460"/>
      <c r="W71" s="461"/>
    </row>
    <row r="72" spans="2:23" s="54" customFormat="1" ht="23.7" customHeight="1" x14ac:dyDescent="0.2">
      <c r="B72" s="555"/>
      <c r="C72" s="472"/>
      <c r="D72" s="476" t="s">
        <v>57</v>
      </c>
      <c r="E72" s="477"/>
      <c r="F72" s="530" t="s">
        <v>58</v>
      </c>
      <c r="G72" s="530"/>
      <c r="H72" s="530"/>
      <c r="I72" s="530"/>
      <c r="J72" s="530"/>
      <c r="K72" s="530"/>
      <c r="L72" s="530"/>
      <c r="M72" s="531"/>
      <c r="N72" s="303" t="str">
        <f>IF('[1]別紙1 活動計画書'!M79="○","○","－")</f>
        <v>－</v>
      </c>
      <c r="O72" s="303" t="str">
        <f>IF(N72="－","－",IF(【選択肢】!W12&gt;0,"○","×"))</f>
        <v>－</v>
      </c>
      <c r="P72" s="459"/>
      <c r="Q72" s="460"/>
      <c r="R72" s="460"/>
      <c r="S72" s="460"/>
      <c r="T72" s="460"/>
      <c r="U72" s="460"/>
      <c r="V72" s="460"/>
      <c r="W72" s="461"/>
    </row>
    <row r="73" spans="2:23" s="54" customFormat="1" ht="23.7" customHeight="1" x14ac:dyDescent="0.2">
      <c r="B73" s="555"/>
      <c r="C73" s="472"/>
      <c r="D73" s="478"/>
      <c r="E73" s="479"/>
      <c r="F73" s="530" t="s">
        <v>59</v>
      </c>
      <c r="G73" s="530"/>
      <c r="H73" s="530"/>
      <c r="I73" s="530"/>
      <c r="J73" s="530"/>
      <c r="K73" s="530"/>
      <c r="L73" s="530"/>
      <c r="M73" s="531"/>
      <c r="N73" s="303" t="str">
        <f>IF('[1]別紙1 活動計画書'!M80="○","○","－")</f>
        <v>－</v>
      </c>
      <c r="O73" s="303" t="str">
        <f>IF(N73="－","－",IF(【選択肢】!W13&gt;0,"○","×"))</f>
        <v>－</v>
      </c>
      <c r="P73" s="459"/>
      <c r="Q73" s="460"/>
      <c r="R73" s="460"/>
      <c r="S73" s="460"/>
      <c r="T73" s="460"/>
      <c r="U73" s="460"/>
      <c r="V73" s="460"/>
      <c r="W73" s="461"/>
    </row>
    <row r="74" spans="2:23" s="54" customFormat="1" ht="23.7" customHeight="1" x14ac:dyDescent="0.2">
      <c r="B74" s="555"/>
      <c r="C74" s="472"/>
      <c r="D74" s="478"/>
      <c r="E74" s="479"/>
      <c r="F74" s="530" t="s">
        <v>60</v>
      </c>
      <c r="G74" s="530"/>
      <c r="H74" s="530"/>
      <c r="I74" s="530"/>
      <c r="J74" s="530"/>
      <c r="K74" s="530"/>
      <c r="L74" s="530"/>
      <c r="M74" s="531"/>
      <c r="N74" s="133"/>
      <c r="O74" s="303" t="str">
        <f>IF(N74="－","－",IF(【選択肢】!W14&gt;0,"○","×"))</f>
        <v>×</v>
      </c>
      <c r="P74" s="459"/>
      <c r="Q74" s="460"/>
      <c r="R74" s="460"/>
      <c r="S74" s="460"/>
      <c r="T74" s="460"/>
      <c r="U74" s="460"/>
      <c r="V74" s="460"/>
      <c r="W74" s="461"/>
    </row>
    <row r="75" spans="2:23" s="54" customFormat="1" ht="23.7" customHeight="1" x14ac:dyDescent="0.2">
      <c r="B75" s="555"/>
      <c r="C75" s="472"/>
      <c r="D75" s="480"/>
      <c r="E75" s="481"/>
      <c r="F75" s="532" t="s">
        <v>460</v>
      </c>
      <c r="G75" s="533"/>
      <c r="H75" s="533"/>
      <c r="I75" s="533"/>
      <c r="J75" s="533"/>
      <c r="K75" s="533"/>
      <c r="L75" s="533"/>
      <c r="M75" s="534"/>
      <c r="N75" s="133"/>
      <c r="O75" s="303"/>
      <c r="P75" s="535"/>
      <c r="Q75" s="536"/>
      <c r="R75" s="536"/>
      <c r="S75" s="536"/>
      <c r="T75" s="536"/>
      <c r="U75" s="536"/>
      <c r="V75" s="536"/>
      <c r="W75" s="537"/>
    </row>
    <row r="76" spans="2:23" s="54" customFormat="1" ht="23.7" customHeight="1" x14ac:dyDescent="0.2">
      <c r="B76" s="555"/>
      <c r="C76" s="472"/>
      <c r="D76" s="528" t="s">
        <v>61</v>
      </c>
      <c r="E76" s="529"/>
      <c r="F76" s="530" t="s">
        <v>62</v>
      </c>
      <c r="G76" s="530"/>
      <c r="H76" s="530"/>
      <c r="I76" s="530"/>
      <c r="J76" s="530"/>
      <c r="K76" s="530"/>
      <c r="L76" s="530"/>
      <c r="M76" s="531"/>
      <c r="N76" s="303" t="str">
        <f>IF('[1]別紙1 活動計画書'!M83="○","○","－")</f>
        <v>－</v>
      </c>
      <c r="O76" s="303" t="str">
        <f>IF(N76="－","－",IF(【選択肢】!W15&gt;0,"○","×"))</f>
        <v>－</v>
      </c>
      <c r="P76" s="459"/>
      <c r="Q76" s="460"/>
      <c r="R76" s="460"/>
      <c r="S76" s="460"/>
      <c r="T76" s="460"/>
      <c r="U76" s="460"/>
      <c r="V76" s="460"/>
      <c r="W76" s="461"/>
    </row>
    <row r="77" spans="2:23" s="54" customFormat="1" ht="23.7" customHeight="1" x14ac:dyDescent="0.2">
      <c r="B77" s="555"/>
      <c r="C77" s="472"/>
      <c r="D77" s="528"/>
      <c r="E77" s="529"/>
      <c r="F77" s="530" t="s">
        <v>63</v>
      </c>
      <c r="G77" s="530"/>
      <c r="H77" s="530"/>
      <c r="I77" s="530"/>
      <c r="J77" s="530"/>
      <c r="K77" s="530"/>
      <c r="L77" s="530"/>
      <c r="M77" s="531"/>
      <c r="N77" s="133"/>
      <c r="O77" s="303" t="str">
        <f>IF(N77="－","－",IF(【選択肢】!W16&gt;0,"○","×"))</f>
        <v>×</v>
      </c>
      <c r="P77" s="459"/>
      <c r="Q77" s="460"/>
      <c r="R77" s="460"/>
      <c r="S77" s="460"/>
      <c r="T77" s="460"/>
      <c r="U77" s="460"/>
      <c r="V77" s="460"/>
      <c r="W77" s="461"/>
    </row>
    <row r="78" spans="2:23" s="54" customFormat="1" ht="23.7" customHeight="1" x14ac:dyDescent="0.2">
      <c r="B78" s="555"/>
      <c r="C78" s="472"/>
      <c r="D78" s="528"/>
      <c r="E78" s="529"/>
      <c r="F78" s="530" t="s">
        <v>64</v>
      </c>
      <c r="G78" s="530"/>
      <c r="H78" s="530"/>
      <c r="I78" s="530"/>
      <c r="J78" s="530"/>
      <c r="K78" s="530"/>
      <c r="L78" s="530"/>
      <c r="M78" s="531"/>
      <c r="N78" s="133"/>
      <c r="O78" s="303" t="str">
        <f>IF(N78="－","－",IF(【選択肢】!W17&gt;0,"○","×"))</f>
        <v>×</v>
      </c>
      <c r="P78" s="459"/>
      <c r="Q78" s="460"/>
      <c r="R78" s="460"/>
      <c r="S78" s="460"/>
      <c r="T78" s="460"/>
      <c r="U78" s="460"/>
      <c r="V78" s="460"/>
      <c r="W78" s="461"/>
    </row>
    <row r="79" spans="2:23" s="54" customFormat="1" ht="23.7" customHeight="1" x14ac:dyDescent="0.2">
      <c r="B79" s="555"/>
      <c r="C79" s="472"/>
      <c r="D79" s="528" t="s">
        <v>65</v>
      </c>
      <c r="E79" s="529"/>
      <c r="F79" s="530" t="s">
        <v>66</v>
      </c>
      <c r="G79" s="530"/>
      <c r="H79" s="530"/>
      <c r="I79" s="530"/>
      <c r="J79" s="530"/>
      <c r="K79" s="530"/>
      <c r="L79" s="530"/>
      <c r="M79" s="531"/>
      <c r="N79" s="303" t="str">
        <f>IF('[1]別紙1 活動計画書'!M86="○","○","－")</f>
        <v>－</v>
      </c>
      <c r="O79" s="303" t="str">
        <f>IF(N79="－","－",IF(【選択肢】!W18&gt;0,"○","×"))</f>
        <v>－</v>
      </c>
      <c r="P79" s="459"/>
      <c r="Q79" s="460"/>
      <c r="R79" s="460"/>
      <c r="S79" s="460"/>
      <c r="T79" s="460"/>
      <c r="U79" s="460"/>
      <c r="V79" s="460"/>
      <c r="W79" s="461"/>
    </row>
    <row r="80" spans="2:23" s="54" customFormat="1" ht="23.7" customHeight="1" x14ac:dyDescent="0.2">
      <c r="B80" s="555"/>
      <c r="C80" s="472"/>
      <c r="D80" s="528"/>
      <c r="E80" s="529"/>
      <c r="F80" s="530" t="s">
        <v>67</v>
      </c>
      <c r="G80" s="530"/>
      <c r="H80" s="530"/>
      <c r="I80" s="530"/>
      <c r="J80" s="530"/>
      <c r="K80" s="530"/>
      <c r="L80" s="530"/>
      <c r="M80" s="531"/>
      <c r="N80" s="133"/>
      <c r="O80" s="303" t="str">
        <f>IF(N80="－","－",IF(【選択肢】!W19&gt;0,"○","×"))</f>
        <v>×</v>
      </c>
      <c r="P80" s="459"/>
      <c r="Q80" s="460"/>
      <c r="R80" s="460"/>
      <c r="S80" s="460"/>
      <c r="T80" s="460"/>
      <c r="U80" s="460"/>
      <c r="V80" s="460"/>
      <c r="W80" s="461"/>
    </row>
    <row r="81" spans="1:25" s="54" customFormat="1" ht="23.7" customHeight="1" x14ac:dyDescent="0.2">
      <c r="B81" s="555"/>
      <c r="C81" s="472"/>
      <c r="D81" s="528"/>
      <c r="E81" s="529"/>
      <c r="F81" s="530" t="s">
        <v>68</v>
      </c>
      <c r="G81" s="530"/>
      <c r="H81" s="530"/>
      <c r="I81" s="530"/>
      <c r="J81" s="530"/>
      <c r="K81" s="530"/>
      <c r="L81" s="530"/>
      <c r="M81" s="531"/>
      <c r="N81" s="133"/>
      <c r="O81" s="303" t="str">
        <f>IF(N81="－","－",IF(【選択肢】!W20&gt;0,"○","×"))</f>
        <v>×</v>
      </c>
      <c r="P81" s="459"/>
      <c r="Q81" s="460"/>
      <c r="R81" s="460"/>
      <c r="S81" s="460"/>
      <c r="T81" s="460"/>
      <c r="U81" s="460"/>
      <c r="V81" s="460"/>
      <c r="W81" s="461"/>
    </row>
    <row r="82" spans="1:25" s="54" customFormat="1" ht="23.7" customHeight="1" x14ac:dyDescent="0.2">
      <c r="B82" s="555"/>
      <c r="C82" s="472"/>
      <c r="D82" s="515" t="s">
        <v>69</v>
      </c>
      <c r="E82" s="516"/>
      <c r="F82" s="517" t="s">
        <v>70</v>
      </c>
      <c r="G82" s="518"/>
      <c r="H82" s="518"/>
      <c r="I82" s="518"/>
      <c r="J82" s="518"/>
      <c r="K82" s="518"/>
      <c r="L82" s="518"/>
      <c r="M82" s="519"/>
      <c r="N82" s="133"/>
      <c r="O82" s="303" t="str">
        <f>IF(N82="－","－",IF(【選択肢】!W21&gt;0,"○","×"))</f>
        <v>×</v>
      </c>
      <c r="P82" s="459"/>
      <c r="Q82" s="460"/>
      <c r="R82" s="460"/>
      <c r="S82" s="460"/>
      <c r="T82" s="460"/>
      <c r="U82" s="460"/>
      <c r="V82" s="460"/>
      <c r="W82" s="461"/>
    </row>
    <row r="83" spans="1:25" s="54" customFormat="1" ht="16.5" customHeight="1" x14ac:dyDescent="0.2">
      <c r="B83" s="85"/>
      <c r="C83" s="85"/>
      <c r="D83" s="85"/>
      <c r="E83" s="85"/>
      <c r="F83" s="294"/>
      <c r="G83" s="294"/>
      <c r="H83" s="294"/>
      <c r="I83" s="294"/>
      <c r="J83" s="294"/>
      <c r="K83" s="294"/>
      <c r="L83" s="294"/>
      <c r="M83" s="294"/>
      <c r="N83" s="86"/>
      <c r="O83" s="86"/>
      <c r="P83" s="87"/>
      <c r="Q83" s="87"/>
      <c r="R83" s="87"/>
      <c r="S83" s="87"/>
      <c r="T83" s="87"/>
      <c r="U83" s="87"/>
      <c r="V83" s="87"/>
      <c r="W83" s="87"/>
    </row>
    <row r="84" spans="1:25" s="54" customFormat="1" ht="17.25" customHeight="1" x14ac:dyDescent="0.2">
      <c r="B84" s="520" t="s">
        <v>311</v>
      </c>
      <c r="C84" s="520"/>
      <c r="D84" s="520" t="s">
        <v>41</v>
      </c>
      <c r="E84" s="520"/>
      <c r="F84" s="520"/>
      <c r="G84" s="520"/>
      <c r="H84" s="520"/>
      <c r="I84" s="520"/>
      <c r="J84" s="520"/>
      <c r="K84" s="520"/>
      <c r="L84" s="520"/>
      <c r="M84" s="520"/>
      <c r="N84" s="520" t="s">
        <v>43</v>
      </c>
      <c r="O84" s="520" t="s">
        <v>44</v>
      </c>
      <c r="P84" s="522" t="s">
        <v>45</v>
      </c>
      <c r="Q84" s="523"/>
      <c r="R84" s="523"/>
      <c r="S84" s="523"/>
      <c r="T84" s="523"/>
      <c r="U84" s="523"/>
      <c r="V84" s="523"/>
      <c r="W84" s="524"/>
    </row>
    <row r="85" spans="1:25" s="54" customFormat="1" ht="17.25" customHeight="1" x14ac:dyDescent="0.2">
      <c r="B85" s="521"/>
      <c r="C85" s="521"/>
      <c r="D85" s="521"/>
      <c r="E85" s="521"/>
      <c r="F85" s="521"/>
      <c r="G85" s="521"/>
      <c r="H85" s="521"/>
      <c r="I85" s="521"/>
      <c r="J85" s="521"/>
      <c r="K85" s="521"/>
      <c r="L85" s="521"/>
      <c r="M85" s="521"/>
      <c r="N85" s="521"/>
      <c r="O85" s="521"/>
      <c r="P85" s="525"/>
      <c r="Q85" s="526"/>
      <c r="R85" s="526"/>
      <c r="S85" s="526"/>
      <c r="T85" s="526"/>
      <c r="U85" s="526"/>
      <c r="V85" s="526"/>
      <c r="W85" s="527"/>
    </row>
    <row r="86" spans="1:25" s="58" customFormat="1" ht="23.7" customHeight="1" x14ac:dyDescent="0.2">
      <c r="B86" s="508" t="s">
        <v>72</v>
      </c>
      <c r="C86" s="509"/>
      <c r="D86" s="512" t="s">
        <v>73</v>
      </c>
      <c r="E86" s="513"/>
      <c r="F86" s="513"/>
      <c r="G86" s="513"/>
      <c r="H86" s="513"/>
      <c r="I86" s="513"/>
      <c r="J86" s="513"/>
      <c r="K86" s="513"/>
      <c r="L86" s="513"/>
      <c r="M86" s="514"/>
      <c r="N86" s="305" t="str">
        <f>IF('[1]別紙1 活動計画書'!B106="○","○","－")</f>
        <v>－</v>
      </c>
      <c r="O86" s="306" t="str">
        <f>IF(N86="－","－",IF(【選択肢】!W22&gt;0,"○","×"))</f>
        <v>－</v>
      </c>
      <c r="P86" s="496"/>
      <c r="Q86" s="497"/>
      <c r="R86" s="497"/>
      <c r="S86" s="497"/>
      <c r="T86" s="497"/>
      <c r="U86" s="497"/>
      <c r="V86" s="497"/>
      <c r="W86" s="498"/>
      <c r="Y86" s="88"/>
    </row>
    <row r="87" spans="1:25" s="58" customFormat="1" ht="23.7" customHeight="1" x14ac:dyDescent="0.2">
      <c r="B87" s="508"/>
      <c r="C87" s="509"/>
      <c r="D87" s="499" t="s">
        <v>74</v>
      </c>
      <c r="E87" s="500"/>
      <c r="F87" s="500"/>
      <c r="G87" s="500"/>
      <c r="H87" s="500"/>
      <c r="I87" s="500"/>
      <c r="J87" s="500"/>
      <c r="K87" s="500"/>
      <c r="L87" s="500"/>
      <c r="M87" s="501"/>
      <c r="N87" s="307" t="str">
        <f>IF('[1]別紙1 活動計画書'!B107="○","○","－")</f>
        <v>－</v>
      </c>
      <c r="O87" s="306" t="str">
        <f>IF(N87="－","－",IF(【選択肢】!W23&gt;0,"○","×"))</f>
        <v>－</v>
      </c>
      <c r="P87" s="496"/>
      <c r="Q87" s="497"/>
      <c r="R87" s="497"/>
      <c r="S87" s="497"/>
      <c r="T87" s="497"/>
      <c r="U87" s="497"/>
      <c r="V87" s="497"/>
      <c r="W87" s="498"/>
      <c r="Y87" s="88"/>
    </row>
    <row r="88" spans="1:25" s="58" customFormat="1" ht="23.7" customHeight="1" x14ac:dyDescent="0.2">
      <c r="B88" s="508"/>
      <c r="C88" s="509"/>
      <c r="D88" s="499" t="s">
        <v>75</v>
      </c>
      <c r="E88" s="500"/>
      <c r="F88" s="500"/>
      <c r="G88" s="500"/>
      <c r="H88" s="500"/>
      <c r="I88" s="500"/>
      <c r="J88" s="500"/>
      <c r="K88" s="500"/>
      <c r="L88" s="500"/>
      <c r="M88" s="501"/>
      <c r="N88" s="307" t="str">
        <f>IF('[1]別紙1 活動計画書'!B108="○","○","－")</f>
        <v>－</v>
      </c>
      <c r="O88" s="306" t="str">
        <f>IF(N88="－","－",IF(【選択肢】!W24&gt;0,"○","×"))</f>
        <v>－</v>
      </c>
      <c r="P88" s="496"/>
      <c r="Q88" s="497"/>
      <c r="R88" s="497"/>
      <c r="S88" s="497"/>
      <c r="T88" s="497"/>
      <c r="U88" s="497"/>
      <c r="V88" s="497"/>
      <c r="W88" s="498"/>
      <c r="Y88" s="88"/>
    </row>
    <row r="89" spans="1:25" s="58" customFormat="1" ht="23.7" customHeight="1" x14ac:dyDescent="0.2">
      <c r="B89" s="508"/>
      <c r="C89" s="509"/>
      <c r="D89" s="499" t="s">
        <v>76</v>
      </c>
      <c r="E89" s="500"/>
      <c r="F89" s="500"/>
      <c r="G89" s="500"/>
      <c r="H89" s="500"/>
      <c r="I89" s="500"/>
      <c r="J89" s="500"/>
      <c r="K89" s="500"/>
      <c r="L89" s="500"/>
      <c r="M89" s="501"/>
      <c r="N89" s="307" t="str">
        <f>IF('[1]別紙1 活動計画書'!B109="○","○","－")</f>
        <v>－</v>
      </c>
      <c r="O89" s="306" t="str">
        <f>IF(N89="－","－",IF(【選択肢】!W25&gt;0,"○","×"))</f>
        <v>－</v>
      </c>
      <c r="P89" s="496"/>
      <c r="Q89" s="497"/>
      <c r="R89" s="497"/>
      <c r="S89" s="497"/>
      <c r="T89" s="497"/>
      <c r="U89" s="497"/>
      <c r="V89" s="497"/>
      <c r="W89" s="498"/>
      <c r="Y89" s="88"/>
    </row>
    <row r="90" spans="1:25" s="54" customFormat="1" ht="23.7" customHeight="1" x14ac:dyDescent="0.2">
      <c r="B90" s="508"/>
      <c r="C90" s="509"/>
      <c r="D90" s="499" t="s">
        <v>77</v>
      </c>
      <c r="E90" s="500"/>
      <c r="F90" s="500"/>
      <c r="G90" s="500"/>
      <c r="H90" s="500"/>
      <c r="I90" s="500"/>
      <c r="J90" s="500"/>
      <c r="K90" s="500"/>
      <c r="L90" s="500"/>
      <c r="M90" s="501"/>
      <c r="N90" s="307" t="str">
        <f>IF('[1]別紙1 活動計画書'!M106="○","○","－")</f>
        <v>－</v>
      </c>
      <c r="O90" s="306" t="str">
        <f>IF(N90="－","－",IF(【選択肢】!W26&gt;0,"○","×"))</f>
        <v>－</v>
      </c>
      <c r="P90" s="496"/>
      <c r="Q90" s="497"/>
      <c r="R90" s="497"/>
      <c r="S90" s="497"/>
      <c r="T90" s="497"/>
      <c r="U90" s="497"/>
      <c r="V90" s="497"/>
      <c r="W90" s="498"/>
    </row>
    <row r="91" spans="1:25" ht="23.7" customHeight="1" x14ac:dyDescent="0.2">
      <c r="A91" s="89"/>
      <c r="B91" s="508"/>
      <c r="C91" s="509"/>
      <c r="D91" s="499" t="s">
        <v>78</v>
      </c>
      <c r="E91" s="500"/>
      <c r="F91" s="500"/>
      <c r="G91" s="500"/>
      <c r="H91" s="500"/>
      <c r="I91" s="500"/>
      <c r="J91" s="500"/>
      <c r="K91" s="500"/>
      <c r="L91" s="500"/>
      <c r="M91" s="501"/>
      <c r="N91" s="307" t="str">
        <f>IF('[1]別紙1 活動計画書'!M107="○","○","－")</f>
        <v>－</v>
      </c>
      <c r="O91" s="306" t="str">
        <f>IF(N91="－","－",IF(【選択肢】!W27&gt;0,"○","×"))</f>
        <v>－</v>
      </c>
      <c r="P91" s="496"/>
      <c r="Q91" s="497"/>
      <c r="R91" s="497"/>
      <c r="S91" s="497"/>
      <c r="T91" s="497"/>
      <c r="U91" s="497"/>
      <c r="V91" s="497"/>
      <c r="W91" s="498"/>
    </row>
    <row r="92" spans="1:25" ht="23.7" customHeight="1" x14ac:dyDescent="0.2">
      <c r="B92" s="510"/>
      <c r="C92" s="511"/>
      <c r="D92" s="502" t="s">
        <v>79</v>
      </c>
      <c r="E92" s="503"/>
      <c r="F92" s="504"/>
      <c r="G92" s="505">
        <f>'[1]別紙1 活動計画書'!Q108</f>
        <v>0</v>
      </c>
      <c r="H92" s="506"/>
      <c r="I92" s="506"/>
      <c r="J92" s="506"/>
      <c r="K92" s="506"/>
      <c r="L92" s="506"/>
      <c r="M92" s="507"/>
      <c r="N92" s="307" t="str">
        <f>IF('[1]別紙1 活動計画書'!M108="○","○","－")</f>
        <v>－</v>
      </c>
      <c r="O92" s="306" t="str">
        <f>IF(N92="－","－",IF(【選択肢】!W28&gt;0,"○","×"))</f>
        <v>－</v>
      </c>
      <c r="P92" s="496"/>
      <c r="Q92" s="497"/>
      <c r="R92" s="497"/>
      <c r="S92" s="497"/>
      <c r="T92" s="497"/>
      <c r="U92" s="497"/>
      <c r="V92" s="497"/>
      <c r="W92" s="498"/>
    </row>
    <row r="93" spans="1:25" s="70" customFormat="1" ht="30" customHeight="1" x14ac:dyDescent="0.5">
      <c r="A93" s="84" t="s">
        <v>80</v>
      </c>
      <c r="B93" s="43"/>
      <c r="C93" s="43"/>
      <c r="D93" s="43"/>
      <c r="E93" s="43"/>
      <c r="F93" s="43"/>
      <c r="G93" s="43"/>
      <c r="H93" s="43"/>
      <c r="I93" s="43"/>
      <c r="J93" s="43"/>
      <c r="K93" s="43"/>
      <c r="L93" s="43"/>
      <c r="M93" s="43"/>
      <c r="N93" s="43"/>
      <c r="O93" s="43"/>
      <c r="P93" s="43"/>
      <c r="Q93" s="43"/>
      <c r="R93" s="43"/>
      <c r="S93" s="43"/>
      <c r="T93" s="43"/>
      <c r="U93" s="43"/>
      <c r="V93" s="43"/>
      <c r="W93" s="43"/>
    </row>
    <row r="94" spans="1:25" s="79" customFormat="1" ht="16.5" customHeight="1" x14ac:dyDescent="0.2">
      <c r="B94" s="79" t="s">
        <v>81</v>
      </c>
    </row>
    <row r="95" spans="1:25" s="54" customFormat="1" ht="36" customHeight="1" x14ac:dyDescent="0.2">
      <c r="B95" s="443" t="s">
        <v>311</v>
      </c>
      <c r="C95" s="443"/>
      <c r="D95" s="443"/>
      <c r="E95" s="444" t="s">
        <v>41</v>
      </c>
      <c r="F95" s="445"/>
      <c r="G95" s="445"/>
      <c r="H95" s="445"/>
      <c r="I95" s="445"/>
      <c r="J95" s="445"/>
      <c r="K95" s="445"/>
      <c r="L95" s="445"/>
      <c r="M95" s="446"/>
      <c r="N95" s="293" t="s">
        <v>43</v>
      </c>
      <c r="O95" s="293" t="s">
        <v>44</v>
      </c>
      <c r="P95" s="447" t="s">
        <v>45</v>
      </c>
      <c r="Q95" s="448"/>
      <c r="R95" s="448"/>
      <c r="S95" s="448"/>
      <c r="T95" s="448"/>
      <c r="U95" s="448"/>
      <c r="V95" s="448"/>
      <c r="W95" s="449"/>
    </row>
    <row r="96" spans="1:25" s="54" customFormat="1" ht="23.7" customHeight="1" x14ac:dyDescent="0.2">
      <c r="B96" s="475" t="s">
        <v>82</v>
      </c>
      <c r="C96" s="492" t="s">
        <v>83</v>
      </c>
      <c r="D96" s="493"/>
      <c r="E96" s="482" t="s">
        <v>84</v>
      </c>
      <c r="F96" s="483"/>
      <c r="G96" s="483"/>
      <c r="H96" s="483"/>
      <c r="I96" s="483"/>
      <c r="J96" s="483"/>
      <c r="K96" s="483"/>
      <c r="L96" s="483"/>
      <c r="M96" s="484"/>
      <c r="N96" s="306" t="str">
        <f>IF('[1]別紙1 活動計画書'!O115="○","○","－")</f>
        <v>－</v>
      </c>
      <c r="O96" s="303" t="str">
        <f>IF(N96="－","－",IF(【選択肢】!W29&gt;0,"○","×"))</f>
        <v>－</v>
      </c>
      <c r="P96" s="459"/>
      <c r="Q96" s="460"/>
      <c r="R96" s="460"/>
      <c r="S96" s="460"/>
      <c r="T96" s="460"/>
      <c r="U96" s="460"/>
      <c r="V96" s="460"/>
      <c r="W96" s="461"/>
    </row>
    <row r="97" spans="2:23" s="54" customFormat="1" ht="23.7" customHeight="1" x14ac:dyDescent="0.2">
      <c r="B97" s="491"/>
      <c r="C97" s="494"/>
      <c r="D97" s="495"/>
      <c r="E97" s="482" t="s">
        <v>85</v>
      </c>
      <c r="F97" s="483"/>
      <c r="G97" s="483"/>
      <c r="H97" s="483"/>
      <c r="I97" s="483"/>
      <c r="J97" s="483"/>
      <c r="K97" s="483"/>
      <c r="L97" s="483"/>
      <c r="M97" s="484"/>
      <c r="N97" s="306" t="str">
        <f>IF('[1]別紙1 活動計画書'!O116="○","○","－")</f>
        <v>－</v>
      </c>
      <c r="O97" s="303" t="str">
        <f>IF(N97="－","－",IF(【選択肢】!W30&gt;0,"○","×"))</f>
        <v>－</v>
      </c>
      <c r="P97" s="459"/>
      <c r="Q97" s="460"/>
      <c r="R97" s="460"/>
      <c r="S97" s="460"/>
      <c r="T97" s="460"/>
      <c r="U97" s="460"/>
      <c r="V97" s="460"/>
      <c r="W97" s="461"/>
    </row>
    <row r="98" spans="2:23" s="54" customFormat="1" ht="23.7" customHeight="1" x14ac:dyDescent="0.2">
      <c r="B98" s="491"/>
      <c r="C98" s="494"/>
      <c r="D98" s="495"/>
      <c r="E98" s="482" t="s">
        <v>86</v>
      </c>
      <c r="F98" s="483"/>
      <c r="G98" s="483"/>
      <c r="H98" s="483"/>
      <c r="I98" s="483"/>
      <c r="J98" s="483"/>
      <c r="K98" s="483"/>
      <c r="L98" s="483"/>
      <c r="M98" s="484"/>
      <c r="N98" s="306" t="str">
        <f>IF('[1]別紙1 活動計画書'!O117="○","○","－")</f>
        <v>－</v>
      </c>
      <c r="O98" s="303" t="str">
        <f>IF(N98="－","－",IF(【選択肢】!W31&gt;0,"○","×"))</f>
        <v>－</v>
      </c>
      <c r="P98" s="459"/>
      <c r="Q98" s="460"/>
      <c r="R98" s="460"/>
      <c r="S98" s="460"/>
      <c r="T98" s="460"/>
      <c r="U98" s="460"/>
      <c r="V98" s="460"/>
      <c r="W98" s="461"/>
    </row>
    <row r="99" spans="2:23" s="54" customFormat="1" ht="23.7" customHeight="1" x14ac:dyDescent="0.2">
      <c r="B99" s="491"/>
      <c r="C99" s="494"/>
      <c r="D99" s="495"/>
      <c r="E99" s="482" t="s">
        <v>87</v>
      </c>
      <c r="F99" s="483"/>
      <c r="G99" s="483"/>
      <c r="H99" s="483"/>
      <c r="I99" s="483"/>
      <c r="J99" s="483"/>
      <c r="K99" s="483"/>
      <c r="L99" s="483"/>
      <c r="M99" s="484"/>
      <c r="N99" s="306" t="str">
        <f>IF('[1]別紙1 活動計画書'!O118="○","○","－")</f>
        <v>－</v>
      </c>
      <c r="O99" s="303" t="str">
        <f>IF(N99="－","－",IF(【選択肢】!W32&gt;0,"○","×"))</f>
        <v>－</v>
      </c>
      <c r="P99" s="459"/>
      <c r="Q99" s="460"/>
      <c r="R99" s="460"/>
      <c r="S99" s="460"/>
      <c r="T99" s="460"/>
      <c r="U99" s="460"/>
      <c r="V99" s="460"/>
      <c r="W99" s="461"/>
    </row>
    <row r="100" spans="2:23" s="54" customFormat="1" ht="23.7" customHeight="1" x14ac:dyDescent="0.2">
      <c r="B100" s="491"/>
      <c r="C100" s="494"/>
      <c r="D100" s="495"/>
      <c r="E100" s="485" t="s">
        <v>88</v>
      </c>
      <c r="F100" s="486"/>
      <c r="G100" s="486"/>
      <c r="H100" s="486"/>
      <c r="I100" s="486"/>
      <c r="J100" s="486"/>
      <c r="K100" s="486"/>
      <c r="L100" s="486"/>
      <c r="M100" s="487"/>
      <c r="N100" s="306" t="str">
        <f>IF('[1]別紙1 活動計画書'!O119="○","○","－")</f>
        <v>－</v>
      </c>
      <c r="O100" s="304" t="str">
        <f>IF(N100="－","－",IF(【選択肢】!W33&gt;0,"○","×"))</f>
        <v>－</v>
      </c>
      <c r="P100" s="459"/>
      <c r="Q100" s="460"/>
      <c r="R100" s="460"/>
      <c r="S100" s="460"/>
      <c r="T100" s="460"/>
      <c r="U100" s="460"/>
      <c r="V100" s="460"/>
      <c r="W100" s="461"/>
    </row>
    <row r="101" spans="2:23" s="54" customFormat="1" ht="23.7" customHeight="1" x14ac:dyDescent="0.2">
      <c r="B101" s="491"/>
      <c r="C101" s="468" t="s">
        <v>50</v>
      </c>
      <c r="D101" s="468"/>
      <c r="E101" s="485" t="s">
        <v>89</v>
      </c>
      <c r="F101" s="486"/>
      <c r="G101" s="486"/>
      <c r="H101" s="486"/>
      <c r="I101" s="486"/>
      <c r="J101" s="486"/>
      <c r="K101" s="486"/>
      <c r="L101" s="486"/>
      <c r="M101" s="487"/>
      <c r="N101" s="292"/>
      <c r="O101" s="308" t="str">
        <f>IF(N101="－","－",IF(【選択肢】!W34&gt;0,"○","×"))</f>
        <v>×</v>
      </c>
      <c r="P101" s="488" t="s">
        <v>346</v>
      </c>
      <c r="Q101" s="489"/>
      <c r="R101" s="489"/>
      <c r="S101" s="489"/>
      <c r="T101" s="489"/>
      <c r="U101" s="489"/>
      <c r="V101" s="489"/>
      <c r="W101" s="490"/>
    </row>
    <row r="102" spans="2:23" s="54" customFormat="1" ht="23.7" customHeight="1" x14ac:dyDescent="0.2">
      <c r="B102" s="491"/>
      <c r="C102" s="476" t="s">
        <v>51</v>
      </c>
      <c r="D102" s="477"/>
      <c r="E102" s="482" t="s">
        <v>90</v>
      </c>
      <c r="F102" s="483"/>
      <c r="G102" s="483"/>
      <c r="H102" s="483"/>
      <c r="I102" s="483"/>
      <c r="J102" s="483"/>
      <c r="K102" s="483"/>
      <c r="L102" s="483"/>
      <c r="M102" s="484"/>
      <c r="N102" s="134"/>
      <c r="O102" s="309" t="str">
        <f>IF(N102="－","－",IF(【選択肢】!W35&gt;0,"○","×"))</f>
        <v>×</v>
      </c>
      <c r="P102" s="433"/>
      <c r="Q102" s="434"/>
      <c r="R102" s="434"/>
      <c r="S102" s="434"/>
      <c r="T102" s="434"/>
      <c r="U102" s="434"/>
      <c r="V102" s="434"/>
      <c r="W102" s="435"/>
    </row>
    <row r="103" spans="2:23" s="54" customFormat="1" ht="23.7" customHeight="1" x14ac:dyDescent="0.2">
      <c r="B103" s="491"/>
      <c r="C103" s="478"/>
      <c r="D103" s="479"/>
      <c r="E103" s="482" t="s">
        <v>91</v>
      </c>
      <c r="F103" s="483"/>
      <c r="G103" s="483"/>
      <c r="H103" s="483"/>
      <c r="I103" s="483"/>
      <c r="J103" s="483"/>
      <c r="K103" s="483"/>
      <c r="L103" s="483"/>
      <c r="M103" s="484"/>
      <c r="N103" s="134"/>
      <c r="O103" s="309" t="str">
        <f>IF(N103="－","－",IF(【選択肢】!W36&gt;0,"○","×"))</f>
        <v>×</v>
      </c>
      <c r="P103" s="433"/>
      <c r="Q103" s="434"/>
      <c r="R103" s="434"/>
      <c r="S103" s="434"/>
      <c r="T103" s="434"/>
      <c r="U103" s="434"/>
      <c r="V103" s="434"/>
      <c r="W103" s="435"/>
    </row>
    <row r="104" spans="2:23" s="54" customFormat="1" ht="23.7" customHeight="1" x14ac:dyDescent="0.2">
      <c r="B104" s="491"/>
      <c r="C104" s="478"/>
      <c r="D104" s="479"/>
      <c r="E104" s="482" t="s">
        <v>92</v>
      </c>
      <c r="F104" s="483"/>
      <c r="G104" s="483"/>
      <c r="H104" s="483"/>
      <c r="I104" s="483"/>
      <c r="J104" s="483"/>
      <c r="K104" s="483"/>
      <c r="L104" s="483"/>
      <c r="M104" s="484"/>
      <c r="N104" s="134"/>
      <c r="O104" s="309" t="str">
        <f>IF(N104="－","－",IF(【選択肢】!W37&gt;0,"○","×"))</f>
        <v>×</v>
      </c>
      <c r="P104" s="433"/>
      <c r="Q104" s="434"/>
      <c r="R104" s="434"/>
      <c r="S104" s="434"/>
      <c r="T104" s="434"/>
      <c r="U104" s="434"/>
      <c r="V104" s="434"/>
      <c r="W104" s="435"/>
    </row>
    <row r="105" spans="2:23" s="54" customFormat="1" ht="23.7" customHeight="1" x14ac:dyDescent="0.2">
      <c r="B105" s="491"/>
      <c r="C105" s="480"/>
      <c r="D105" s="481"/>
      <c r="E105" s="482" t="s">
        <v>93</v>
      </c>
      <c r="F105" s="483"/>
      <c r="G105" s="483"/>
      <c r="H105" s="483"/>
      <c r="I105" s="483"/>
      <c r="J105" s="483"/>
      <c r="K105" s="483"/>
      <c r="L105" s="483"/>
      <c r="M105" s="484"/>
      <c r="N105" s="134"/>
      <c r="O105" s="309" t="str">
        <f>IF(N105="－","－",IF(【選択肢】!W38&gt;0,"○","×"))</f>
        <v>×</v>
      </c>
      <c r="P105" s="433"/>
      <c r="Q105" s="434"/>
      <c r="R105" s="434"/>
      <c r="S105" s="434"/>
      <c r="T105" s="434"/>
      <c r="U105" s="434"/>
      <c r="V105" s="434"/>
      <c r="W105" s="435"/>
    </row>
    <row r="106" spans="2:23" s="54" customFormat="1" ht="23.7" customHeight="1" x14ac:dyDescent="0.2">
      <c r="B106" s="473" t="s">
        <v>94</v>
      </c>
      <c r="C106" s="476" t="s">
        <v>95</v>
      </c>
      <c r="D106" s="477"/>
      <c r="E106" s="469" t="s">
        <v>96</v>
      </c>
      <c r="F106" s="470"/>
      <c r="G106" s="470"/>
      <c r="H106" s="470"/>
      <c r="I106" s="470"/>
      <c r="J106" s="470"/>
      <c r="K106" s="470"/>
      <c r="L106" s="470"/>
      <c r="M106" s="471"/>
      <c r="N106" s="310" t="str">
        <f>IF('[1]別紙1 活動計画書'!O125="○","○","－")</f>
        <v>－</v>
      </c>
      <c r="O106" s="309" t="str">
        <f>IF(N106="－","－",IF(【選択肢】!W39&gt;0,"○","×"))</f>
        <v>－</v>
      </c>
      <c r="P106" s="433"/>
      <c r="Q106" s="434"/>
      <c r="R106" s="434"/>
      <c r="S106" s="434"/>
      <c r="T106" s="434"/>
      <c r="U106" s="434"/>
      <c r="V106" s="434"/>
      <c r="W106" s="435"/>
    </row>
    <row r="107" spans="2:23" s="54" customFormat="1" ht="23.7" customHeight="1" x14ac:dyDescent="0.2">
      <c r="B107" s="474"/>
      <c r="C107" s="478"/>
      <c r="D107" s="479"/>
      <c r="E107" s="469" t="s">
        <v>97</v>
      </c>
      <c r="F107" s="470"/>
      <c r="G107" s="470"/>
      <c r="H107" s="470"/>
      <c r="I107" s="470"/>
      <c r="J107" s="470"/>
      <c r="K107" s="470"/>
      <c r="L107" s="470"/>
      <c r="M107" s="471"/>
      <c r="N107" s="310" t="str">
        <f>IF('[1]別紙1 活動計画書'!O126="○","○","－")</f>
        <v>－</v>
      </c>
      <c r="O107" s="309" t="str">
        <f>IF(N107="－","－",IF(【選択肢】!W40&gt;0,"○","×"))</f>
        <v>－</v>
      </c>
      <c r="P107" s="433"/>
      <c r="Q107" s="434"/>
      <c r="R107" s="434"/>
      <c r="S107" s="434"/>
      <c r="T107" s="434"/>
      <c r="U107" s="434"/>
      <c r="V107" s="434"/>
      <c r="W107" s="435"/>
    </row>
    <row r="108" spans="2:23" s="54" customFormat="1" ht="23.7" customHeight="1" x14ac:dyDescent="0.2">
      <c r="B108" s="474"/>
      <c r="C108" s="478"/>
      <c r="D108" s="479"/>
      <c r="E108" s="469" t="s">
        <v>98</v>
      </c>
      <c r="F108" s="470"/>
      <c r="G108" s="470"/>
      <c r="H108" s="470"/>
      <c r="I108" s="470"/>
      <c r="J108" s="470"/>
      <c r="K108" s="470"/>
      <c r="L108" s="470"/>
      <c r="M108" s="471"/>
      <c r="N108" s="310" t="str">
        <f>IF('[1]別紙1 活動計画書'!O127="○","○","－")</f>
        <v>－</v>
      </c>
      <c r="O108" s="309" t="str">
        <f>IF(N108="－","－",IF(【選択肢】!W41&gt;0,"○","×"))</f>
        <v>－</v>
      </c>
      <c r="P108" s="433"/>
      <c r="Q108" s="434"/>
      <c r="R108" s="434"/>
      <c r="S108" s="434"/>
      <c r="T108" s="434"/>
      <c r="U108" s="434"/>
      <c r="V108" s="434"/>
      <c r="W108" s="435"/>
    </row>
    <row r="109" spans="2:23" s="54" customFormat="1" ht="33" customHeight="1" x14ac:dyDescent="0.2">
      <c r="B109" s="474"/>
      <c r="C109" s="478"/>
      <c r="D109" s="479"/>
      <c r="E109" s="469" t="s">
        <v>99</v>
      </c>
      <c r="F109" s="470"/>
      <c r="G109" s="470"/>
      <c r="H109" s="470"/>
      <c r="I109" s="470"/>
      <c r="J109" s="470"/>
      <c r="K109" s="470"/>
      <c r="L109" s="470"/>
      <c r="M109" s="471"/>
      <c r="N109" s="310" t="str">
        <f>IF('[1]別紙1 活動計画書'!O128="○","○","－")</f>
        <v>－</v>
      </c>
      <c r="O109" s="309" t="str">
        <f>IF(N109="－","－",IF(【選択肢】!W42&gt;0,"○","×"))</f>
        <v>－</v>
      </c>
      <c r="P109" s="433"/>
      <c r="Q109" s="434"/>
      <c r="R109" s="434"/>
      <c r="S109" s="434"/>
      <c r="T109" s="434"/>
      <c r="U109" s="434"/>
      <c r="V109" s="434"/>
      <c r="W109" s="435"/>
    </row>
    <row r="110" spans="2:23" s="54" customFormat="1" ht="23.25" customHeight="1" x14ac:dyDescent="0.2">
      <c r="B110" s="474"/>
      <c r="C110" s="480"/>
      <c r="D110" s="481"/>
      <c r="E110" s="469" t="s">
        <v>100</v>
      </c>
      <c r="F110" s="470"/>
      <c r="G110" s="470"/>
      <c r="H110" s="470"/>
      <c r="I110" s="470"/>
      <c r="J110" s="470"/>
      <c r="K110" s="470"/>
      <c r="L110" s="470"/>
      <c r="M110" s="471"/>
      <c r="N110" s="311" t="str">
        <f>IF('[1]別紙1 活動計画書'!O129="○","○","－")</f>
        <v>－</v>
      </c>
      <c r="O110" s="303" t="str">
        <f>IF(N110="－","－",IF(【選択肢】!W43&gt;0,"○","×"))</f>
        <v>－</v>
      </c>
      <c r="P110" s="459"/>
      <c r="Q110" s="460"/>
      <c r="R110" s="460"/>
      <c r="S110" s="460"/>
      <c r="T110" s="460"/>
      <c r="U110" s="460"/>
      <c r="V110" s="460"/>
      <c r="W110" s="461"/>
    </row>
    <row r="111" spans="2:23" s="54" customFormat="1" ht="35.25" customHeight="1" x14ac:dyDescent="0.2">
      <c r="B111" s="474"/>
      <c r="C111" s="472" t="s">
        <v>51</v>
      </c>
      <c r="D111" s="472"/>
      <c r="E111" s="462">
        <f>'[1]別紙1 活動計画書'!E130</f>
        <v>0</v>
      </c>
      <c r="F111" s="463"/>
      <c r="G111" s="463"/>
      <c r="H111" s="463"/>
      <c r="I111" s="463"/>
      <c r="J111" s="463"/>
      <c r="K111" s="463"/>
      <c r="L111" s="463"/>
      <c r="M111" s="464"/>
      <c r="N111" s="311" t="str">
        <f>IF('[1]別紙1 活動計画書'!O130="○","○","－")</f>
        <v>－</v>
      </c>
      <c r="O111" s="303" t="str">
        <f>IFERROR(IF(VLOOKUP(E111,【選択肢】!V6:W89,2,FALSE)&gt;0,"○","×"),"")</f>
        <v/>
      </c>
      <c r="P111" s="459"/>
      <c r="Q111" s="460"/>
      <c r="R111" s="460"/>
      <c r="S111" s="460"/>
      <c r="T111" s="460"/>
      <c r="U111" s="460"/>
      <c r="V111" s="460"/>
      <c r="W111" s="461"/>
    </row>
    <row r="112" spans="2:23" s="54" customFormat="1" ht="35.25" customHeight="1" x14ac:dyDescent="0.2">
      <c r="B112" s="474"/>
      <c r="C112" s="472"/>
      <c r="D112" s="472"/>
      <c r="E112" s="462">
        <f>'[1]別紙1 活動計画書'!E131</f>
        <v>0</v>
      </c>
      <c r="F112" s="463"/>
      <c r="G112" s="463"/>
      <c r="H112" s="463"/>
      <c r="I112" s="463"/>
      <c r="J112" s="463"/>
      <c r="K112" s="463"/>
      <c r="L112" s="463"/>
      <c r="M112" s="464"/>
      <c r="N112" s="311" t="str">
        <f>IF('[1]別紙1 活動計画書'!O131="○","○","－")</f>
        <v>－</v>
      </c>
      <c r="O112" s="303" t="str">
        <f>IFERROR(IF(VLOOKUP(E112,【選択肢】!V7:W90,2,FALSE)&gt;0,"○","×"),"")</f>
        <v/>
      </c>
      <c r="P112" s="459"/>
      <c r="Q112" s="460"/>
      <c r="R112" s="460"/>
      <c r="S112" s="460"/>
      <c r="T112" s="460"/>
      <c r="U112" s="460"/>
      <c r="V112" s="460"/>
      <c r="W112" s="461"/>
    </row>
    <row r="113" spans="1:27" s="54" customFormat="1" ht="35.25" customHeight="1" x14ac:dyDescent="0.2">
      <c r="B113" s="474"/>
      <c r="C113" s="472"/>
      <c r="D113" s="472"/>
      <c r="E113" s="462">
        <f>'[1]別紙1 活動計画書'!E132</f>
        <v>0</v>
      </c>
      <c r="F113" s="463"/>
      <c r="G113" s="463"/>
      <c r="H113" s="463"/>
      <c r="I113" s="463"/>
      <c r="J113" s="463"/>
      <c r="K113" s="463"/>
      <c r="L113" s="463"/>
      <c r="M113" s="464"/>
      <c r="N113" s="311" t="str">
        <f>IF('[1]別紙1 活動計画書'!O132="○","○","－")</f>
        <v>－</v>
      </c>
      <c r="O113" s="303" t="str">
        <f>IFERROR(IF(VLOOKUP(E113,【選択肢】!V8:W91,2,FALSE)&gt;0,"○","×"),"")</f>
        <v/>
      </c>
      <c r="P113" s="459"/>
      <c r="Q113" s="460"/>
      <c r="R113" s="460"/>
      <c r="S113" s="460"/>
      <c r="T113" s="460"/>
      <c r="U113" s="460"/>
      <c r="V113" s="460"/>
      <c r="W113" s="461"/>
    </row>
    <row r="114" spans="1:27" s="54" customFormat="1" ht="35.25" customHeight="1" x14ac:dyDescent="0.2">
      <c r="B114" s="474"/>
      <c r="C114" s="472"/>
      <c r="D114" s="472"/>
      <c r="E114" s="462">
        <f>'[1]別紙1 活動計画書'!E133</f>
        <v>0</v>
      </c>
      <c r="F114" s="463"/>
      <c r="G114" s="463"/>
      <c r="H114" s="463"/>
      <c r="I114" s="463"/>
      <c r="J114" s="463"/>
      <c r="K114" s="463"/>
      <c r="L114" s="463"/>
      <c r="M114" s="464"/>
      <c r="N114" s="311" t="str">
        <f>IF('[1]別紙1 活動計画書'!O133="○","○","－")</f>
        <v>－</v>
      </c>
      <c r="O114" s="303" t="str">
        <f>IFERROR(IF(VLOOKUP(E114,【選択肢】!V9:W92,2,FALSE)&gt;0,"○","×"),"")</f>
        <v/>
      </c>
      <c r="P114" s="459"/>
      <c r="Q114" s="460"/>
      <c r="R114" s="460"/>
      <c r="S114" s="460"/>
      <c r="T114" s="460"/>
      <c r="U114" s="460"/>
      <c r="V114" s="460"/>
      <c r="W114" s="461"/>
    </row>
    <row r="115" spans="1:27" s="54" customFormat="1" ht="35.25" customHeight="1" x14ac:dyDescent="0.2">
      <c r="B115" s="474"/>
      <c r="C115" s="472"/>
      <c r="D115" s="472"/>
      <c r="E115" s="462">
        <f>'[1]別紙1 活動計画書'!E134</f>
        <v>0</v>
      </c>
      <c r="F115" s="463"/>
      <c r="G115" s="463"/>
      <c r="H115" s="463"/>
      <c r="I115" s="463"/>
      <c r="J115" s="463"/>
      <c r="K115" s="463"/>
      <c r="L115" s="463"/>
      <c r="M115" s="464"/>
      <c r="N115" s="311" t="str">
        <f>IF('[1]別紙1 活動計画書'!O134="○","○","－")</f>
        <v>－</v>
      </c>
      <c r="O115" s="303" t="str">
        <f>IFERROR(IF(VLOOKUP(E115,【選択肢】!V10:W93,2,FALSE)&gt;0,"○","×"),"")</f>
        <v/>
      </c>
      <c r="P115" s="459"/>
      <c r="Q115" s="460"/>
      <c r="R115" s="460"/>
      <c r="S115" s="460"/>
      <c r="T115" s="460"/>
      <c r="U115" s="460"/>
      <c r="V115" s="460"/>
      <c r="W115" s="461"/>
      <c r="AA115" s="54" t="s">
        <v>287</v>
      </c>
    </row>
    <row r="116" spans="1:27" s="54" customFormat="1" ht="21" customHeight="1" x14ac:dyDescent="0.2">
      <c r="B116" s="474"/>
      <c r="C116" s="472"/>
      <c r="D116" s="472"/>
      <c r="E116" s="465" t="s">
        <v>102</v>
      </c>
      <c r="F116" s="466"/>
      <c r="G116" s="466"/>
      <c r="H116" s="466"/>
      <c r="I116" s="466"/>
      <c r="J116" s="466"/>
      <c r="K116" s="466"/>
      <c r="L116" s="466"/>
      <c r="M116" s="466"/>
      <c r="N116" s="466"/>
      <c r="O116" s="466"/>
      <c r="P116" s="466"/>
      <c r="Q116" s="466"/>
      <c r="R116" s="466"/>
      <c r="S116" s="466"/>
      <c r="T116" s="466"/>
      <c r="U116" s="466"/>
      <c r="V116" s="466"/>
      <c r="W116" s="467"/>
      <c r="X116" s="135"/>
      <c r="Y116" s="135"/>
    </row>
    <row r="117" spans="1:27" s="54" customFormat="1" ht="23.7" customHeight="1" x14ac:dyDescent="0.2">
      <c r="B117" s="475"/>
      <c r="C117" s="468" t="s">
        <v>103</v>
      </c>
      <c r="D117" s="468"/>
      <c r="E117" s="430" t="s">
        <v>104</v>
      </c>
      <c r="F117" s="431"/>
      <c r="G117" s="431"/>
      <c r="H117" s="431"/>
      <c r="I117" s="431"/>
      <c r="J117" s="431"/>
      <c r="K117" s="431"/>
      <c r="L117" s="431"/>
      <c r="M117" s="432"/>
      <c r="N117" s="303" t="str">
        <f>IF('[1]別紙1 活動計画書'!O136="○","○","－")</f>
        <v>－</v>
      </c>
      <c r="O117" s="303" t="str">
        <f>IF(N117="－","－",IF(【選択肢】!W56&gt;0,"○","×"))</f>
        <v>－</v>
      </c>
      <c r="P117" s="459"/>
      <c r="Q117" s="460"/>
      <c r="R117" s="460"/>
      <c r="S117" s="460"/>
      <c r="T117" s="460"/>
      <c r="U117" s="460"/>
      <c r="V117" s="460"/>
      <c r="W117" s="461"/>
    </row>
    <row r="118" spans="1:27" s="54" customFormat="1" ht="16.5" customHeight="1" x14ac:dyDescent="0.2">
      <c r="B118" s="90"/>
      <c r="C118" s="90"/>
      <c r="D118" s="90"/>
      <c r="E118" s="90"/>
      <c r="F118" s="91"/>
      <c r="G118" s="91"/>
      <c r="H118" s="91"/>
      <c r="I118" s="91"/>
      <c r="J118" s="91"/>
      <c r="K118" s="91"/>
      <c r="L118" s="91"/>
      <c r="M118" s="91"/>
      <c r="N118" s="92"/>
      <c r="O118" s="92"/>
      <c r="P118" s="93"/>
      <c r="Q118" s="93"/>
      <c r="R118" s="93"/>
      <c r="S118" s="93"/>
      <c r="T118" s="93"/>
      <c r="U118" s="93"/>
      <c r="V118" s="93"/>
      <c r="W118" s="93"/>
    </row>
    <row r="119" spans="1:27" s="54" customFormat="1" ht="36" customHeight="1" x14ac:dyDescent="0.2">
      <c r="B119" s="443" t="s">
        <v>311</v>
      </c>
      <c r="C119" s="443"/>
      <c r="D119" s="443"/>
      <c r="E119" s="444" t="s">
        <v>41</v>
      </c>
      <c r="F119" s="445"/>
      <c r="G119" s="445"/>
      <c r="H119" s="445"/>
      <c r="I119" s="445"/>
      <c r="J119" s="445"/>
      <c r="K119" s="445"/>
      <c r="L119" s="445"/>
      <c r="M119" s="446"/>
      <c r="N119" s="293" t="s">
        <v>43</v>
      </c>
      <c r="O119" s="293" t="s">
        <v>44</v>
      </c>
      <c r="P119" s="447" t="s">
        <v>45</v>
      </c>
      <c r="Q119" s="448"/>
      <c r="R119" s="448"/>
      <c r="S119" s="448"/>
      <c r="T119" s="448"/>
      <c r="U119" s="448"/>
      <c r="V119" s="448"/>
      <c r="W119" s="449"/>
    </row>
    <row r="120" spans="1:27" ht="23.7" customHeight="1" x14ac:dyDescent="0.2">
      <c r="A120" s="54"/>
      <c r="B120" s="450" t="s">
        <v>105</v>
      </c>
      <c r="C120" s="451"/>
      <c r="D120" s="452"/>
      <c r="E120" s="430" t="s">
        <v>106</v>
      </c>
      <c r="F120" s="431"/>
      <c r="G120" s="431"/>
      <c r="H120" s="431"/>
      <c r="I120" s="431"/>
      <c r="J120" s="431"/>
      <c r="K120" s="431"/>
      <c r="L120" s="431"/>
      <c r="M120" s="432"/>
      <c r="N120" s="309" t="str">
        <f>IF('[1]別紙1 活動計画書'!O140="○","○","－")</f>
        <v>－</v>
      </c>
      <c r="O120" s="309" t="str">
        <f>IF(N120="－","－",IF(【選択肢】!W57&gt;0,"○","×"))</f>
        <v>－</v>
      </c>
      <c r="P120" s="433"/>
      <c r="Q120" s="434"/>
      <c r="R120" s="434"/>
      <c r="S120" s="434"/>
      <c r="T120" s="434"/>
      <c r="U120" s="434"/>
      <c r="V120" s="434"/>
      <c r="W120" s="435"/>
      <c r="X120" s="128"/>
      <c r="Y120" s="128"/>
    </row>
    <row r="121" spans="1:27" s="54" customFormat="1" ht="33" customHeight="1" x14ac:dyDescent="0.2">
      <c r="B121" s="453"/>
      <c r="C121" s="454"/>
      <c r="D121" s="455"/>
      <c r="E121" s="430" t="s">
        <v>312</v>
      </c>
      <c r="F121" s="431"/>
      <c r="G121" s="431"/>
      <c r="H121" s="431"/>
      <c r="I121" s="431"/>
      <c r="J121" s="431"/>
      <c r="K121" s="431"/>
      <c r="L121" s="431"/>
      <c r="M121" s="432"/>
      <c r="N121" s="309" t="str">
        <f>IF('[1]別紙1 活動計画書'!O141="○","○","－")</f>
        <v>－</v>
      </c>
      <c r="O121" s="309" t="str">
        <f>IF(N121="－","－",IF(【選択肢】!W58&gt;0,"○","×"))</f>
        <v>－</v>
      </c>
      <c r="P121" s="433"/>
      <c r="Q121" s="434"/>
      <c r="R121" s="434"/>
      <c r="S121" s="434"/>
      <c r="T121" s="434"/>
      <c r="U121" s="434"/>
      <c r="V121" s="434"/>
      <c r="W121" s="435"/>
      <c r="X121" s="109"/>
      <c r="Y121" s="109"/>
    </row>
    <row r="122" spans="1:27" s="54" customFormat="1" ht="23.7" customHeight="1" x14ac:dyDescent="0.2">
      <c r="B122" s="453"/>
      <c r="C122" s="454"/>
      <c r="D122" s="455"/>
      <c r="E122" s="430" t="s">
        <v>107</v>
      </c>
      <c r="F122" s="431"/>
      <c r="G122" s="431"/>
      <c r="H122" s="431"/>
      <c r="I122" s="431"/>
      <c r="J122" s="431"/>
      <c r="K122" s="431"/>
      <c r="L122" s="431"/>
      <c r="M122" s="432"/>
      <c r="N122" s="309" t="str">
        <f>IF('[1]別紙1 活動計画書'!O142="○","○","－")</f>
        <v>－</v>
      </c>
      <c r="O122" s="309" t="str">
        <f>IF(N122="－","－",IF(【選択肢】!W59&gt;0,"○","×"))</f>
        <v>－</v>
      </c>
      <c r="P122" s="433"/>
      <c r="Q122" s="434"/>
      <c r="R122" s="434"/>
      <c r="S122" s="434"/>
      <c r="T122" s="434"/>
      <c r="U122" s="434"/>
      <c r="V122" s="434"/>
      <c r="W122" s="435"/>
      <c r="X122" s="109"/>
      <c r="Y122" s="109"/>
    </row>
    <row r="123" spans="1:27" s="54" customFormat="1" ht="23.7" customHeight="1" x14ac:dyDescent="0.2">
      <c r="B123" s="453"/>
      <c r="C123" s="454"/>
      <c r="D123" s="455"/>
      <c r="E123" s="430" t="s">
        <v>108</v>
      </c>
      <c r="F123" s="431"/>
      <c r="G123" s="431"/>
      <c r="H123" s="431"/>
      <c r="I123" s="431"/>
      <c r="J123" s="431"/>
      <c r="K123" s="431"/>
      <c r="L123" s="431"/>
      <c r="M123" s="432"/>
      <c r="N123" s="309" t="str">
        <f>IF('[1]別紙1 活動計画書'!O143="○","○","－")</f>
        <v>－</v>
      </c>
      <c r="O123" s="309" t="str">
        <f>IF(N123="－","－",IF(【選択肢】!W60&gt;0,"○","×"))</f>
        <v>－</v>
      </c>
      <c r="P123" s="433"/>
      <c r="Q123" s="434"/>
      <c r="R123" s="434"/>
      <c r="S123" s="434"/>
      <c r="T123" s="434"/>
      <c r="U123" s="434"/>
      <c r="V123" s="434"/>
      <c r="W123" s="435"/>
      <c r="X123" s="109"/>
      <c r="Y123" s="109"/>
    </row>
    <row r="124" spans="1:27" s="54" customFormat="1" ht="23.7" customHeight="1" x14ac:dyDescent="0.2">
      <c r="B124" s="453"/>
      <c r="C124" s="454"/>
      <c r="D124" s="455"/>
      <c r="E124" s="430" t="s">
        <v>109</v>
      </c>
      <c r="F124" s="431"/>
      <c r="G124" s="431"/>
      <c r="H124" s="431"/>
      <c r="I124" s="431"/>
      <c r="J124" s="431"/>
      <c r="K124" s="431"/>
      <c r="L124" s="431"/>
      <c r="M124" s="432"/>
      <c r="N124" s="309" t="str">
        <f>IF('[1]別紙1 活動計画書'!O144="○","○","－")</f>
        <v>－</v>
      </c>
      <c r="O124" s="309" t="str">
        <f>IF(N124="－","－",IF(【選択肢】!W61&gt;0,"○","×"))</f>
        <v>－</v>
      </c>
      <c r="P124" s="433"/>
      <c r="Q124" s="434"/>
      <c r="R124" s="434"/>
      <c r="S124" s="434"/>
      <c r="T124" s="434"/>
      <c r="U124" s="434"/>
      <c r="V124" s="434"/>
      <c r="W124" s="435"/>
      <c r="X124" s="109"/>
      <c r="Y124" s="109"/>
    </row>
    <row r="125" spans="1:27" s="54" customFormat="1" ht="23.7" customHeight="1" x14ac:dyDescent="0.2">
      <c r="B125" s="453"/>
      <c r="C125" s="454"/>
      <c r="D125" s="455"/>
      <c r="E125" s="430" t="s">
        <v>289</v>
      </c>
      <c r="F125" s="431"/>
      <c r="G125" s="431"/>
      <c r="H125" s="431"/>
      <c r="I125" s="431"/>
      <c r="J125" s="431"/>
      <c r="K125" s="431"/>
      <c r="L125" s="431"/>
      <c r="M125" s="432"/>
      <c r="N125" s="309" t="str">
        <f>IF('[1]別紙1 活動計画書'!O145="○","○","－")</f>
        <v>－</v>
      </c>
      <c r="O125" s="309" t="str">
        <f>IF(N125="－","－",IF(【選択肢】!W62&gt;0,"○","×"))</f>
        <v>－</v>
      </c>
      <c r="P125" s="433"/>
      <c r="Q125" s="434"/>
      <c r="R125" s="434"/>
      <c r="S125" s="434"/>
      <c r="T125" s="434"/>
      <c r="U125" s="434"/>
      <c r="V125" s="434"/>
      <c r="W125" s="435"/>
      <c r="X125" s="109"/>
      <c r="Y125" s="109"/>
    </row>
    <row r="126" spans="1:27" s="54" customFormat="1" ht="32.700000000000003" customHeight="1" x14ac:dyDescent="0.2">
      <c r="B126" s="453"/>
      <c r="C126" s="454"/>
      <c r="D126" s="455"/>
      <c r="E126" s="430" t="s">
        <v>110</v>
      </c>
      <c r="F126" s="431"/>
      <c r="G126" s="431"/>
      <c r="H126" s="431"/>
      <c r="I126" s="431"/>
      <c r="J126" s="431"/>
      <c r="K126" s="431"/>
      <c r="L126" s="431"/>
      <c r="M126" s="432"/>
      <c r="N126" s="309" t="str">
        <f>IF('[1]別紙1 活動計画書'!O146="○","○","－")</f>
        <v>－</v>
      </c>
      <c r="O126" s="309" t="str">
        <f>IF(N126="－","－",IF(【選択肢】!W63&gt;0,"○","×"))</f>
        <v>－</v>
      </c>
      <c r="P126" s="433"/>
      <c r="Q126" s="434"/>
      <c r="R126" s="434"/>
      <c r="S126" s="434"/>
      <c r="T126" s="434"/>
      <c r="U126" s="434"/>
      <c r="V126" s="434"/>
      <c r="W126" s="435"/>
      <c r="X126" s="109"/>
      <c r="Y126" s="109"/>
    </row>
    <row r="127" spans="1:27" s="54" customFormat="1" ht="32.700000000000003" customHeight="1" x14ac:dyDescent="0.2">
      <c r="B127" s="453"/>
      <c r="C127" s="454"/>
      <c r="D127" s="455"/>
      <c r="E127" s="430" t="s">
        <v>347</v>
      </c>
      <c r="F127" s="431"/>
      <c r="G127" s="431"/>
      <c r="H127" s="431"/>
      <c r="I127" s="431"/>
      <c r="J127" s="431"/>
      <c r="K127" s="431"/>
      <c r="L127" s="431"/>
      <c r="M127" s="432"/>
      <c r="N127" s="309" t="str">
        <f>IF('[1]別紙1 活動計画書'!O147="○","○","－")</f>
        <v>－</v>
      </c>
      <c r="O127" s="309" t="str">
        <f>IF(N127="－","－",IF(【選択肢】!W64&gt;0,"○","×"))</f>
        <v>－</v>
      </c>
      <c r="P127" s="433"/>
      <c r="Q127" s="434"/>
      <c r="R127" s="434"/>
      <c r="S127" s="434"/>
      <c r="T127" s="434"/>
      <c r="U127" s="434"/>
      <c r="V127" s="434"/>
      <c r="W127" s="435"/>
      <c r="X127" s="109"/>
      <c r="Y127" s="109"/>
    </row>
    <row r="128" spans="1:27" s="54" customFormat="1" ht="33.450000000000003" customHeight="1" x14ac:dyDescent="0.2">
      <c r="B128" s="453"/>
      <c r="C128" s="454"/>
      <c r="D128" s="455"/>
      <c r="E128" s="430" t="s">
        <v>348</v>
      </c>
      <c r="F128" s="431"/>
      <c r="G128" s="431"/>
      <c r="H128" s="431"/>
      <c r="I128" s="431"/>
      <c r="J128" s="431"/>
      <c r="K128" s="431"/>
      <c r="L128" s="431"/>
      <c r="M128" s="432"/>
      <c r="N128" s="309" t="str">
        <f>IF('[1]別紙1 活動計画書'!O148="○","○","－")</f>
        <v>－</v>
      </c>
      <c r="O128" s="309" t="str">
        <f>IF(N128="－","－",IF(【選択肢】!W65&gt;0,"○","×"))</f>
        <v>－</v>
      </c>
      <c r="P128" s="433" t="str">
        <f>IF(O128="○","下の表中に取組面積を記入してください。","")</f>
        <v/>
      </c>
      <c r="Q128" s="434"/>
      <c r="R128" s="434"/>
      <c r="S128" s="434"/>
      <c r="T128" s="434"/>
      <c r="U128" s="434"/>
      <c r="V128" s="434"/>
      <c r="W128" s="435"/>
      <c r="X128" s="109"/>
      <c r="Y128" s="109"/>
    </row>
    <row r="129" spans="2:33" s="54" customFormat="1" ht="23.7" customHeight="1" x14ac:dyDescent="0.2">
      <c r="B129" s="453"/>
      <c r="C129" s="454"/>
      <c r="D129" s="455"/>
      <c r="E129" s="430" t="s">
        <v>111</v>
      </c>
      <c r="F129" s="431"/>
      <c r="G129" s="431"/>
      <c r="H129" s="431"/>
      <c r="I129" s="431"/>
      <c r="J129" s="431"/>
      <c r="K129" s="431"/>
      <c r="L129" s="431"/>
      <c r="M129" s="432"/>
      <c r="N129" s="309" t="str">
        <f>IF('[1]別紙1 活動計画書'!O149="○","○","－")</f>
        <v>－</v>
      </c>
      <c r="O129" s="309" t="str">
        <f>IF(N129="－","－",IF(【選択肢】!W66&gt;0,"○","×"))</f>
        <v>－</v>
      </c>
      <c r="P129" s="433"/>
      <c r="Q129" s="434"/>
      <c r="R129" s="434"/>
      <c r="S129" s="434"/>
      <c r="T129" s="434"/>
      <c r="U129" s="434"/>
      <c r="V129" s="434"/>
      <c r="W129" s="435"/>
      <c r="X129" s="109"/>
      <c r="Y129" s="109"/>
    </row>
    <row r="130" spans="2:33" s="54" customFormat="1" ht="23.25" customHeight="1" x14ac:dyDescent="0.2">
      <c r="B130" s="456"/>
      <c r="C130" s="457"/>
      <c r="D130" s="458"/>
      <c r="E130" s="436" t="s">
        <v>349</v>
      </c>
      <c r="F130" s="437"/>
      <c r="G130" s="437"/>
      <c r="H130" s="437"/>
      <c r="I130" s="437"/>
      <c r="J130" s="437"/>
      <c r="K130" s="437"/>
      <c r="L130" s="437"/>
      <c r="M130" s="438"/>
      <c r="N130" s="309" t="str">
        <f>IF('[1]別紙1 活動計画書'!O151="○","○","－")</f>
        <v>－</v>
      </c>
      <c r="O130" s="309" t="str">
        <f>IF(N130="－","－",IF(【選択肢】!W67&gt;0,"○","×"))</f>
        <v>－</v>
      </c>
      <c r="P130" s="433"/>
      <c r="Q130" s="434"/>
      <c r="R130" s="434"/>
      <c r="S130" s="434"/>
      <c r="T130" s="434"/>
      <c r="U130" s="434"/>
      <c r="V130" s="434"/>
      <c r="W130" s="435"/>
      <c r="X130" s="109"/>
      <c r="Y130" s="109"/>
    </row>
    <row r="131" spans="2:33" s="54" customFormat="1" ht="16.5" customHeight="1" x14ac:dyDescent="0.2">
      <c r="B131" s="136"/>
      <c r="C131" s="137"/>
      <c r="D131" s="137"/>
      <c r="E131" s="96"/>
      <c r="F131" s="96"/>
      <c r="G131" s="96"/>
      <c r="H131" s="96"/>
      <c r="I131" s="96"/>
      <c r="J131" s="96"/>
      <c r="K131" s="96"/>
      <c r="L131" s="96"/>
      <c r="M131" s="96"/>
      <c r="N131" s="96"/>
      <c r="O131" s="96"/>
      <c r="P131" s="291"/>
      <c r="Q131" s="291"/>
      <c r="R131" s="138"/>
      <c r="S131" s="138"/>
      <c r="T131" s="138"/>
      <c r="U131" s="138"/>
      <c r="V131" s="138"/>
      <c r="W131" s="138"/>
      <c r="X131" s="139"/>
      <c r="Y131" s="139"/>
    </row>
    <row r="132" spans="2:33" s="54" customFormat="1" ht="21" customHeight="1" x14ac:dyDescent="0.2">
      <c r="B132" s="439" t="s">
        <v>350</v>
      </c>
      <c r="C132" s="439"/>
      <c r="D132" s="439"/>
      <c r="E132" s="439"/>
      <c r="F132" s="439"/>
      <c r="G132" s="439"/>
      <c r="H132" s="439"/>
      <c r="I132" s="439"/>
      <c r="J132" s="439"/>
      <c r="K132" s="439"/>
      <c r="L132" s="439"/>
      <c r="M132" s="439"/>
      <c r="N132" s="439"/>
      <c r="O132" s="439"/>
      <c r="P132" s="439"/>
      <c r="Q132" s="439"/>
      <c r="R132" s="439"/>
      <c r="S132" s="439"/>
      <c r="T132" s="439"/>
      <c r="U132" s="439"/>
      <c r="V132" s="439"/>
      <c r="W132" s="439"/>
      <c r="X132" s="439"/>
      <c r="Y132" s="439"/>
    </row>
    <row r="133" spans="2:33" s="54" customFormat="1" ht="16.5" customHeight="1" x14ac:dyDescent="0.2">
      <c r="B133" s="440" t="s">
        <v>323</v>
      </c>
      <c r="C133" s="441"/>
      <c r="D133" s="441"/>
      <c r="E133" s="441"/>
      <c r="F133" s="442"/>
      <c r="G133" s="384" t="s">
        <v>324</v>
      </c>
      <c r="H133" s="385"/>
      <c r="I133" s="385"/>
      <c r="J133" s="385"/>
      <c r="K133" s="386"/>
      <c r="L133" s="109"/>
      <c r="M133" s="109"/>
      <c r="N133" s="109"/>
      <c r="O133" s="109"/>
      <c r="P133" s="109"/>
      <c r="Q133" s="140"/>
      <c r="R133" s="140"/>
      <c r="S133" s="139"/>
      <c r="T133" s="139"/>
      <c r="U133" s="139"/>
      <c r="V133" s="139"/>
      <c r="W133" s="139"/>
      <c r="X133" s="139"/>
      <c r="Y133" s="139"/>
      <c r="Z133" s="98"/>
    </row>
    <row r="134" spans="2:33" s="54" customFormat="1" ht="16.5" customHeight="1" x14ac:dyDescent="0.2">
      <c r="B134" s="423" t="s">
        <v>325</v>
      </c>
      <c r="C134" s="424"/>
      <c r="D134" s="424"/>
      <c r="E134" s="424"/>
      <c r="F134" s="424"/>
      <c r="G134" s="425">
        <v>0</v>
      </c>
      <c r="H134" s="426"/>
      <c r="I134" s="426"/>
      <c r="J134" s="426"/>
      <c r="K134" s="427"/>
      <c r="L134" s="109"/>
      <c r="M134" s="109"/>
      <c r="N134" s="109"/>
      <c r="O134" s="109"/>
      <c r="P134" s="109"/>
      <c r="Q134" s="140"/>
      <c r="R134" s="140"/>
      <c r="S134" s="139"/>
      <c r="T134" s="139"/>
      <c r="U134" s="139"/>
      <c r="V134" s="139"/>
      <c r="W134" s="139"/>
      <c r="X134" s="139"/>
      <c r="Y134" s="139"/>
      <c r="Z134" s="98"/>
    </row>
    <row r="135" spans="2:33" s="54" customFormat="1" ht="16.5" customHeight="1" x14ac:dyDescent="0.2">
      <c r="B135" s="423" t="s">
        <v>326</v>
      </c>
      <c r="C135" s="424"/>
      <c r="D135" s="424"/>
      <c r="E135" s="424"/>
      <c r="F135" s="424"/>
      <c r="G135" s="425">
        <v>0</v>
      </c>
      <c r="H135" s="426"/>
      <c r="I135" s="426"/>
      <c r="J135" s="426"/>
      <c r="K135" s="427"/>
      <c r="L135" s="109"/>
      <c r="M135" s="109"/>
      <c r="N135" s="109"/>
      <c r="O135" s="109"/>
      <c r="P135" s="109"/>
      <c r="Q135" s="140"/>
      <c r="R135" s="140"/>
      <c r="S135" s="139"/>
      <c r="T135" s="139"/>
      <c r="U135" s="139"/>
      <c r="V135" s="139"/>
      <c r="W135" s="139"/>
      <c r="X135" s="139"/>
      <c r="Y135" s="139"/>
      <c r="Z135" s="98"/>
    </row>
    <row r="136" spans="2:33" s="54" customFormat="1" ht="16.5" customHeight="1" x14ac:dyDescent="0.2">
      <c r="B136" s="423" t="s">
        <v>327</v>
      </c>
      <c r="C136" s="424"/>
      <c r="D136" s="424"/>
      <c r="E136" s="424"/>
      <c r="F136" s="424"/>
      <c r="G136" s="425">
        <v>0</v>
      </c>
      <c r="H136" s="426"/>
      <c r="I136" s="426"/>
      <c r="J136" s="426"/>
      <c r="K136" s="427"/>
      <c r="L136" s="109"/>
      <c r="M136" s="109"/>
      <c r="N136" s="109"/>
      <c r="O136" s="109"/>
      <c r="P136" s="109"/>
      <c r="Q136" s="140"/>
      <c r="R136" s="140"/>
      <c r="S136" s="139"/>
      <c r="T136" s="139"/>
      <c r="U136" s="139"/>
      <c r="V136" s="139"/>
      <c r="W136" s="139"/>
      <c r="X136" s="139"/>
      <c r="Y136" s="139"/>
      <c r="Z136" s="98"/>
    </row>
    <row r="137" spans="2:33" s="54" customFormat="1" ht="16.5" customHeight="1" x14ac:dyDescent="0.2">
      <c r="B137" s="423" t="s">
        <v>328</v>
      </c>
      <c r="C137" s="424"/>
      <c r="D137" s="424"/>
      <c r="E137" s="424"/>
      <c r="F137" s="424"/>
      <c r="G137" s="425">
        <v>0</v>
      </c>
      <c r="H137" s="426"/>
      <c r="I137" s="426"/>
      <c r="J137" s="426"/>
      <c r="K137" s="427"/>
      <c r="L137" s="109"/>
      <c r="M137" s="109"/>
      <c r="N137" s="109"/>
      <c r="O137" s="109"/>
      <c r="P137" s="109"/>
      <c r="Q137" s="140"/>
      <c r="R137" s="140"/>
      <c r="S137" s="139"/>
      <c r="T137" s="139"/>
      <c r="U137" s="139"/>
      <c r="V137" s="139"/>
      <c r="W137" s="139"/>
      <c r="X137" s="139"/>
      <c r="Y137" s="139"/>
      <c r="Z137" s="98"/>
    </row>
    <row r="138" spans="2:33" s="54" customFormat="1" ht="16.5" customHeight="1" x14ac:dyDescent="0.2">
      <c r="B138" s="423" t="s">
        <v>329</v>
      </c>
      <c r="C138" s="424"/>
      <c r="D138" s="424"/>
      <c r="E138" s="424"/>
      <c r="F138" s="424"/>
      <c r="G138" s="425">
        <v>0</v>
      </c>
      <c r="H138" s="426"/>
      <c r="I138" s="426"/>
      <c r="J138" s="426"/>
      <c r="K138" s="427"/>
      <c r="L138" s="109"/>
      <c r="M138" s="109"/>
      <c r="N138" s="109"/>
      <c r="O138" s="109"/>
      <c r="P138" s="109"/>
      <c r="Q138" s="140"/>
      <c r="R138" s="140"/>
      <c r="S138" s="139"/>
      <c r="T138" s="139"/>
      <c r="U138" s="139"/>
      <c r="V138" s="139"/>
      <c r="W138" s="139"/>
      <c r="X138" s="139"/>
      <c r="Y138" s="139"/>
      <c r="Z138" s="98"/>
    </row>
    <row r="139" spans="2:33" s="54" customFormat="1" ht="16.5" customHeight="1" x14ac:dyDescent="0.2">
      <c r="B139" s="428" t="s">
        <v>330</v>
      </c>
      <c r="C139" s="429"/>
      <c r="D139" s="429"/>
      <c r="E139" s="429"/>
      <c r="F139" s="429"/>
      <c r="G139" s="425">
        <v>0</v>
      </c>
      <c r="H139" s="426"/>
      <c r="I139" s="426"/>
      <c r="J139" s="426"/>
      <c r="K139" s="427"/>
      <c r="L139" s="109"/>
      <c r="M139" s="109"/>
      <c r="N139" s="109"/>
      <c r="O139" s="109"/>
      <c r="P139" s="109"/>
      <c r="Q139" s="140"/>
      <c r="R139" s="140"/>
      <c r="S139" s="139"/>
      <c r="T139" s="139"/>
      <c r="U139" s="139"/>
      <c r="V139" s="139"/>
      <c r="W139" s="139"/>
      <c r="X139" s="139"/>
      <c r="Y139" s="139"/>
      <c r="Z139" s="98"/>
    </row>
    <row r="140" spans="2:33" s="54" customFormat="1" ht="16.5" customHeight="1" x14ac:dyDescent="0.2">
      <c r="B140" s="141"/>
      <c r="C140" s="141"/>
      <c r="D140" s="141"/>
      <c r="E140" s="141"/>
      <c r="F140" s="142"/>
      <c r="G140" s="142"/>
      <c r="H140" s="142"/>
      <c r="I140" s="142"/>
      <c r="J140" s="142"/>
      <c r="K140" s="109"/>
      <c r="L140" s="109"/>
      <c r="M140" s="109"/>
      <c r="N140" s="109"/>
      <c r="O140" s="109"/>
      <c r="P140" s="140"/>
      <c r="Q140" s="140"/>
      <c r="R140" s="139"/>
      <c r="S140" s="139"/>
      <c r="T140" s="139"/>
      <c r="U140" s="139"/>
      <c r="V140" s="139"/>
      <c r="W140" s="139"/>
      <c r="X140" s="139"/>
      <c r="Y140" s="139"/>
    </row>
    <row r="141" spans="2:33" s="54" customFormat="1" ht="21.6" customHeight="1" x14ac:dyDescent="0.2">
      <c r="B141" s="415" t="s">
        <v>351</v>
      </c>
      <c r="C141" s="415"/>
      <c r="D141" s="415"/>
      <c r="E141" s="415"/>
      <c r="F141" s="415"/>
      <c r="G141" s="415"/>
      <c r="H141" s="415"/>
      <c r="I141" s="415"/>
      <c r="J141" s="415"/>
      <c r="K141" s="415"/>
      <c r="L141" s="415"/>
      <c r="M141" s="415"/>
      <c r="N141" s="415"/>
      <c r="O141" s="415"/>
      <c r="P141" s="415"/>
      <c r="Q141" s="415"/>
      <c r="R141" s="415"/>
      <c r="S141" s="415"/>
      <c r="T141" s="415"/>
      <c r="U141" s="415"/>
      <c r="V141" s="415"/>
      <c r="W141" s="415"/>
      <c r="X141" s="143"/>
      <c r="Y141" s="143"/>
    </row>
    <row r="142" spans="2:33" s="54" customFormat="1" ht="22.5" customHeight="1" x14ac:dyDescent="0.2">
      <c r="B142" s="384" t="s">
        <v>112</v>
      </c>
      <c r="C142" s="385"/>
      <c r="D142" s="385"/>
      <c r="E142" s="385"/>
      <c r="F142" s="385"/>
      <c r="G142" s="385"/>
      <c r="H142" s="385"/>
      <c r="I142" s="385"/>
      <c r="J142" s="385"/>
      <c r="K142" s="385"/>
      <c r="L142" s="385"/>
      <c r="M142" s="386"/>
      <c r="N142" s="290" t="s">
        <v>43</v>
      </c>
      <c r="O142" s="290" t="s">
        <v>44</v>
      </c>
      <c r="P142" s="416" t="s">
        <v>113</v>
      </c>
      <c r="Q142" s="399"/>
      <c r="R142" s="399"/>
      <c r="S142" s="399"/>
      <c r="T142" s="399"/>
      <c r="U142" s="399"/>
      <c r="V142" s="399"/>
      <c r="W142" s="400"/>
      <c r="X142" s="109"/>
      <c r="Y142" s="109"/>
    </row>
    <row r="143" spans="2:33" s="54" customFormat="1" ht="15.75" customHeight="1" x14ac:dyDescent="0.2">
      <c r="B143" s="401" t="s">
        <v>114</v>
      </c>
      <c r="C143" s="402"/>
      <c r="D143" s="402"/>
      <c r="E143" s="402"/>
      <c r="F143" s="402"/>
      <c r="G143" s="402"/>
      <c r="H143" s="402"/>
      <c r="I143" s="402"/>
      <c r="J143" s="402"/>
      <c r="K143" s="402"/>
      <c r="L143" s="402"/>
      <c r="M143" s="403"/>
      <c r="N143" s="407"/>
      <c r="O143" s="407"/>
      <c r="P143" s="144" t="s">
        <v>71</v>
      </c>
      <c r="Q143" s="417"/>
      <c r="R143" s="418"/>
      <c r="S143" s="418"/>
      <c r="T143" s="418"/>
      <c r="U143" s="418"/>
      <c r="V143" s="418"/>
      <c r="W143" s="419"/>
      <c r="X143" s="109"/>
      <c r="Y143" s="109"/>
    </row>
    <row r="144" spans="2:33" s="54" customFormat="1" ht="30" customHeight="1" x14ac:dyDescent="0.2">
      <c r="B144" s="404"/>
      <c r="C144" s="405"/>
      <c r="D144" s="405"/>
      <c r="E144" s="405"/>
      <c r="F144" s="405"/>
      <c r="G144" s="405"/>
      <c r="H144" s="405"/>
      <c r="I144" s="405"/>
      <c r="J144" s="405"/>
      <c r="K144" s="405"/>
      <c r="L144" s="405"/>
      <c r="M144" s="406"/>
      <c r="N144" s="408"/>
      <c r="O144" s="408"/>
      <c r="P144" s="145"/>
      <c r="Q144" s="420"/>
      <c r="R144" s="421"/>
      <c r="S144" s="421"/>
      <c r="T144" s="421"/>
      <c r="U144" s="421"/>
      <c r="V144" s="421"/>
      <c r="W144" s="422"/>
      <c r="X144" s="109"/>
      <c r="Y144" s="109"/>
      <c r="AB144" s="82"/>
      <c r="AC144" s="82"/>
      <c r="AD144" s="82"/>
      <c r="AE144" s="82"/>
      <c r="AF144" s="82"/>
      <c r="AG144" s="82"/>
    </row>
    <row r="145" spans="1:35" s="54" customFormat="1" ht="8.6999999999999993" customHeight="1" x14ac:dyDescent="0.2">
      <c r="B145" s="94"/>
      <c r="C145" s="95"/>
      <c r="D145" s="95"/>
      <c r="E145" s="96"/>
      <c r="F145" s="96"/>
      <c r="G145" s="96"/>
      <c r="H145" s="96"/>
      <c r="I145" s="96"/>
      <c r="J145" s="96"/>
      <c r="K145" s="96"/>
      <c r="L145" s="96"/>
      <c r="M145" s="96"/>
      <c r="N145" s="86"/>
      <c r="O145" s="86"/>
      <c r="P145" s="97"/>
      <c r="Q145" s="97"/>
      <c r="R145" s="97"/>
      <c r="S145" s="97"/>
      <c r="T145" s="97"/>
      <c r="U145" s="97"/>
      <c r="V145" s="97"/>
      <c r="W145" s="98"/>
    </row>
    <row r="146" spans="1:35" s="54" customFormat="1" ht="22.5" customHeight="1" x14ac:dyDescent="0.2">
      <c r="B146" s="384" t="s">
        <v>112</v>
      </c>
      <c r="C146" s="385"/>
      <c r="D146" s="385"/>
      <c r="E146" s="385"/>
      <c r="F146" s="385"/>
      <c r="G146" s="385"/>
      <c r="H146" s="385"/>
      <c r="I146" s="385"/>
      <c r="J146" s="385"/>
      <c r="K146" s="385"/>
      <c r="L146" s="385"/>
      <c r="M146" s="386"/>
      <c r="N146" s="290" t="s">
        <v>43</v>
      </c>
      <c r="O146" s="290" t="s">
        <v>44</v>
      </c>
      <c r="P146" s="396" t="s">
        <v>309</v>
      </c>
      <c r="Q146" s="397"/>
      <c r="R146" s="398"/>
      <c r="S146" s="399" t="s">
        <v>308</v>
      </c>
      <c r="T146" s="399"/>
      <c r="U146" s="399"/>
      <c r="V146" s="399"/>
      <c r="W146" s="400"/>
      <c r="X146" s="109"/>
      <c r="Y146" s="109"/>
    </row>
    <row r="147" spans="1:35" s="54" customFormat="1" ht="15.75" customHeight="1" x14ac:dyDescent="0.2">
      <c r="B147" s="401" t="s">
        <v>306</v>
      </c>
      <c r="C147" s="402"/>
      <c r="D147" s="402"/>
      <c r="E147" s="402"/>
      <c r="F147" s="402"/>
      <c r="G147" s="402"/>
      <c r="H147" s="402"/>
      <c r="I147" s="402"/>
      <c r="J147" s="402"/>
      <c r="K147" s="402"/>
      <c r="L147" s="402"/>
      <c r="M147" s="403"/>
      <c r="N147" s="407"/>
      <c r="O147" s="407"/>
      <c r="P147" s="409"/>
      <c r="Q147" s="410"/>
      <c r="R147" s="413" t="s">
        <v>307</v>
      </c>
      <c r="S147" s="409"/>
      <c r="T147" s="410"/>
      <c r="U147" s="410"/>
      <c r="V147" s="410"/>
      <c r="W147" s="413" t="s">
        <v>307</v>
      </c>
      <c r="X147" s="109"/>
      <c r="Y147" s="109"/>
    </row>
    <row r="148" spans="1:35" s="54" customFormat="1" ht="30" customHeight="1" x14ac:dyDescent="0.2">
      <c r="B148" s="404"/>
      <c r="C148" s="405"/>
      <c r="D148" s="405"/>
      <c r="E148" s="405"/>
      <c r="F148" s="405"/>
      <c r="G148" s="405"/>
      <c r="H148" s="405"/>
      <c r="I148" s="405"/>
      <c r="J148" s="405"/>
      <c r="K148" s="405"/>
      <c r="L148" s="405"/>
      <c r="M148" s="406"/>
      <c r="N148" s="408"/>
      <c r="O148" s="408"/>
      <c r="P148" s="411"/>
      <c r="Q148" s="412"/>
      <c r="R148" s="414"/>
      <c r="S148" s="411"/>
      <c r="T148" s="412"/>
      <c r="U148" s="412"/>
      <c r="V148" s="412"/>
      <c r="W148" s="414"/>
      <c r="X148" s="109"/>
      <c r="Y148" s="109"/>
      <c r="AB148" s="82"/>
      <c r="AC148" s="82"/>
      <c r="AD148" s="82"/>
      <c r="AE148" s="82"/>
      <c r="AF148" s="82"/>
      <c r="AG148" s="82"/>
    </row>
    <row r="149" spans="1:35" s="54" customFormat="1" ht="8.6999999999999993" customHeight="1" x14ac:dyDescent="0.45">
      <c r="B149" s="146"/>
      <c r="C149" s="146"/>
      <c r="D149" s="146"/>
      <c r="E149" s="146"/>
      <c r="F149" s="146"/>
      <c r="G149" s="146"/>
      <c r="H149" s="146"/>
      <c r="I149" s="146"/>
      <c r="J149" s="146"/>
      <c r="K149" s="146"/>
      <c r="L149" s="146"/>
      <c r="M149" s="146"/>
      <c r="N149" s="140"/>
      <c r="O149" s="140"/>
      <c r="P149" s="147"/>
      <c r="Q149" s="147"/>
      <c r="R149" s="148"/>
      <c r="S149" s="147"/>
      <c r="T149" s="147"/>
      <c r="U149" s="147"/>
      <c r="V149" s="147"/>
      <c r="W149" s="148"/>
      <c r="X149" s="109"/>
      <c r="Y149" s="109"/>
      <c r="AB149" s="82"/>
      <c r="AC149" s="82"/>
      <c r="AD149" s="82"/>
      <c r="AE149" s="82"/>
      <c r="AF149" s="82"/>
      <c r="AG149" s="82"/>
    </row>
    <row r="150" spans="1:35" s="54" customFormat="1" ht="22.5" customHeight="1" x14ac:dyDescent="0.2">
      <c r="B150" s="387" t="s">
        <v>112</v>
      </c>
      <c r="C150" s="387"/>
      <c r="D150" s="387"/>
      <c r="E150" s="387"/>
      <c r="F150" s="387"/>
      <c r="G150" s="387"/>
      <c r="H150" s="387"/>
      <c r="I150" s="387"/>
      <c r="J150" s="387"/>
      <c r="K150" s="387"/>
      <c r="L150" s="387"/>
      <c r="M150" s="387"/>
      <c r="N150" s="388" t="s">
        <v>352</v>
      </c>
      <c r="O150" s="389"/>
      <c r="P150" s="389"/>
      <c r="Q150" s="389"/>
      <c r="R150" s="389"/>
      <c r="S150" s="389"/>
      <c r="T150" s="389"/>
      <c r="U150" s="389"/>
      <c r="V150" s="389"/>
      <c r="W150" s="390"/>
      <c r="X150" s="109"/>
      <c r="Y150" s="109"/>
      <c r="AB150" s="82"/>
      <c r="AC150" s="82"/>
      <c r="AD150" s="82"/>
      <c r="AE150" s="82"/>
      <c r="AF150" s="82"/>
      <c r="AG150" s="82"/>
    </row>
    <row r="151" spans="1:35" s="54" customFormat="1" ht="30" customHeight="1" x14ac:dyDescent="0.2">
      <c r="B151" s="394" t="s">
        <v>353</v>
      </c>
      <c r="C151" s="394"/>
      <c r="D151" s="394"/>
      <c r="E151" s="394"/>
      <c r="F151" s="394"/>
      <c r="G151" s="394"/>
      <c r="H151" s="394"/>
      <c r="I151" s="394"/>
      <c r="J151" s="394"/>
      <c r="K151" s="394"/>
      <c r="L151" s="394"/>
      <c r="M151" s="394"/>
      <c r="N151" s="391"/>
      <c r="O151" s="392"/>
      <c r="P151" s="392"/>
      <c r="Q151" s="392"/>
      <c r="R151" s="392"/>
      <c r="S151" s="392"/>
      <c r="T151" s="392"/>
      <c r="U151" s="392"/>
      <c r="V151" s="392"/>
      <c r="W151" s="393"/>
      <c r="X151" s="109"/>
      <c r="Y151" s="109"/>
      <c r="AB151" s="82"/>
      <c r="AC151" s="82"/>
      <c r="AD151" s="82"/>
      <c r="AE151" s="82"/>
      <c r="AF151" s="82"/>
      <c r="AG151" s="82"/>
    </row>
    <row r="152" spans="1:35" s="54" customFormat="1" ht="30" customHeight="1" x14ac:dyDescent="0.45">
      <c r="B152" s="146"/>
      <c r="C152" s="146"/>
      <c r="D152" s="146"/>
      <c r="E152" s="146"/>
      <c r="F152" s="146"/>
      <c r="G152" s="146"/>
      <c r="H152" s="146"/>
      <c r="I152" s="146"/>
      <c r="J152" s="146"/>
      <c r="K152" s="146"/>
      <c r="L152" s="146"/>
      <c r="M152" s="146"/>
      <c r="N152" s="146"/>
      <c r="O152" s="146"/>
      <c r="P152" s="140"/>
      <c r="Q152" s="140"/>
      <c r="R152" s="147"/>
      <c r="S152" s="147"/>
      <c r="T152" s="147"/>
      <c r="U152" s="147"/>
      <c r="V152" s="148"/>
      <c r="W152" s="147"/>
      <c r="X152" s="147"/>
      <c r="Y152" s="148"/>
      <c r="AD152" s="82"/>
      <c r="AE152" s="82"/>
      <c r="AF152" s="82"/>
      <c r="AG152" s="82"/>
      <c r="AH152" s="82"/>
      <c r="AI152" s="82"/>
    </row>
    <row r="153" spans="1:35" s="70" customFormat="1" ht="31.5" customHeight="1" x14ac:dyDescent="0.5">
      <c r="A153" s="84" t="s">
        <v>115</v>
      </c>
      <c r="B153" s="128"/>
      <c r="C153" s="128"/>
      <c r="D153" s="128"/>
      <c r="E153" s="128"/>
      <c r="F153" s="128"/>
      <c r="G153" s="128"/>
      <c r="H153" s="128"/>
      <c r="I153" s="109"/>
      <c r="J153" s="128"/>
      <c r="K153" s="128"/>
      <c r="L153" s="128"/>
      <c r="M153" s="128"/>
      <c r="N153" s="128"/>
      <c r="O153" s="128"/>
      <c r="P153" s="128"/>
      <c r="Q153" s="128"/>
      <c r="R153" s="128"/>
      <c r="S153" s="128"/>
      <c r="T153" s="128"/>
      <c r="U153" s="128"/>
      <c r="V153" s="128"/>
      <c r="W153" s="128"/>
      <c r="X153" s="149"/>
      <c r="Y153" s="149"/>
    </row>
    <row r="154" spans="1:35" s="70" customFormat="1" ht="70.5" customHeight="1" x14ac:dyDescent="0.5">
      <c r="A154" s="84"/>
      <c r="B154" s="395" t="s">
        <v>354</v>
      </c>
      <c r="C154" s="395"/>
      <c r="D154" s="395"/>
      <c r="E154" s="395"/>
      <c r="F154" s="395"/>
      <c r="G154" s="395"/>
      <c r="H154" s="395"/>
      <c r="I154" s="395"/>
      <c r="J154" s="395"/>
      <c r="K154" s="395"/>
      <c r="L154" s="395"/>
      <c r="M154" s="395"/>
      <c r="N154" s="395"/>
      <c r="O154" s="395"/>
      <c r="P154" s="395"/>
      <c r="Q154" s="395"/>
      <c r="R154" s="395"/>
      <c r="S154" s="395"/>
      <c r="T154" s="395"/>
      <c r="U154" s="395"/>
      <c r="V154" s="395"/>
      <c r="W154" s="395"/>
      <c r="X154" s="395"/>
      <c r="Y154" s="395"/>
    </row>
    <row r="155" spans="1:35" s="70" customFormat="1" ht="26.25" customHeight="1" x14ac:dyDescent="0.5">
      <c r="A155" s="84"/>
      <c r="B155" s="384" t="s">
        <v>43</v>
      </c>
      <c r="C155" s="385"/>
      <c r="D155" s="385"/>
      <c r="E155" s="385"/>
      <c r="F155" s="385"/>
      <c r="G155" s="385"/>
      <c r="H155" s="385"/>
      <c r="I155" s="385"/>
      <c r="J155" s="385"/>
      <c r="K155" s="385"/>
      <c r="L155" s="385"/>
      <c r="M155" s="385"/>
      <c r="N155" s="385"/>
      <c r="O155" s="386"/>
      <c r="P155" s="384" t="s">
        <v>116</v>
      </c>
      <c r="Q155" s="385"/>
      <c r="R155" s="385"/>
      <c r="S155" s="385"/>
      <c r="T155" s="385"/>
      <c r="U155" s="385"/>
      <c r="V155" s="385"/>
      <c r="W155" s="385"/>
      <c r="X155" s="385"/>
      <c r="Y155" s="386"/>
    </row>
    <row r="156" spans="1:35" s="54" customFormat="1" ht="30.75" customHeight="1" x14ac:dyDescent="0.2">
      <c r="B156" s="373" t="s">
        <v>117</v>
      </c>
      <c r="C156" s="374"/>
      <c r="D156" s="373" t="s">
        <v>41</v>
      </c>
      <c r="E156" s="377"/>
      <c r="F156" s="374"/>
      <c r="G156" s="373" t="s">
        <v>118</v>
      </c>
      <c r="H156" s="377"/>
      <c r="I156" s="377"/>
      <c r="J156" s="377"/>
      <c r="K156" s="374"/>
      <c r="L156" s="379" t="s">
        <v>119</v>
      </c>
      <c r="M156" s="379"/>
      <c r="N156" s="380" t="s">
        <v>355</v>
      </c>
      <c r="O156" s="381"/>
      <c r="P156" s="384" t="s">
        <v>120</v>
      </c>
      <c r="Q156" s="385"/>
      <c r="R156" s="385"/>
      <c r="S156" s="385"/>
      <c r="T156" s="385"/>
      <c r="U156" s="385"/>
      <c r="V156" s="385"/>
      <c r="W156" s="386"/>
      <c r="X156" s="364" t="s">
        <v>121</v>
      </c>
      <c r="Y156" s="365"/>
    </row>
    <row r="157" spans="1:35" s="54" customFormat="1" ht="56.1" customHeight="1" x14ac:dyDescent="0.2">
      <c r="B157" s="375"/>
      <c r="C157" s="376"/>
      <c r="D157" s="375"/>
      <c r="E157" s="378"/>
      <c r="F157" s="376"/>
      <c r="G157" s="375"/>
      <c r="H157" s="378"/>
      <c r="I157" s="378"/>
      <c r="J157" s="378"/>
      <c r="K157" s="376"/>
      <c r="L157" s="368" t="s">
        <v>122</v>
      </c>
      <c r="M157" s="368"/>
      <c r="N157" s="382"/>
      <c r="O157" s="383"/>
      <c r="P157" s="369" t="s">
        <v>123</v>
      </c>
      <c r="Q157" s="370"/>
      <c r="R157" s="369" t="s">
        <v>124</v>
      </c>
      <c r="S157" s="370"/>
      <c r="T157" s="371" t="s">
        <v>355</v>
      </c>
      <c r="U157" s="372"/>
      <c r="V157" s="369" t="s">
        <v>125</v>
      </c>
      <c r="W157" s="370"/>
      <c r="X157" s="366"/>
      <c r="Y157" s="367"/>
    </row>
    <row r="158" spans="1:35" s="54" customFormat="1" ht="26.7" customHeight="1" x14ac:dyDescent="0.2">
      <c r="B158" s="352"/>
      <c r="C158" s="352"/>
      <c r="D158" s="353"/>
      <c r="E158" s="353"/>
      <c r="F158" s="353"/>
      <c r="G158" s="354">
        <f>'[1]別紙1 活動計画書'!H175</f>
        <v>0</v>
      </c>
      <c r="H158" s="355"/>
      <c r="I158" s="355"/>
      <c r="J158" s="355"/>
      <c r="K158" s="356"/>
      <c r="L158" s="312" t="str">
        <f>IF('[1]別紙1 活動計画書'!N175="","",'[1]別紙1 活動計画書'!N175)</f>
        <v/>
      </c>
      <c r="M158" s="313" t="str">
        <f>'[1]別紙1 活動計画書'!P175</f>
        <v/>
      </c>
      <c r="N158" s="314" t="str">
        <f>IF('[1]別紙1 活動計画書'!Q175="","",'[1]別紙1 活動計画書'!Q175)</f>
        <v/>
      </c>
      <c r="O158" s="313" t="str">
        <f>'[1]別紙1 活動計画書'!S175</f>
        <v/>
      </c>
      <c r="P158" s="150"/>
      <c r="Q158" s="151" t="str">
        <f t="shared" ref="Q158:Q167" si="0">M158</f>
        <v/>
      </c>
      <c r="R158" s="152"/>
      <c r="S158" s="151" t="str">
        <f>M158</f>
        <v/>
      </c>
      <c r="T158" s="152"/>
      <c r="U158" s="315" t="str">
        <f>O158</f>
        <v/>
      </c>
      <c r="V158" s="153" t="str">
        <f>IF(L158="","",P158+R158)</f>
        <v/>
      </c>
      <c r="W158" s="151" t="str">
        <f>M158</f>
        <v/>
      </c>
      <c r="X158" s="362"/>
      <c r="Y158" s="363"/>
      <c r="AC158" s="99"/>
    </row>
    <row r="159" spans="1:35" s="54" customFormat="1" ht="26.7" customHeight="1" x14ac:dyDescent="0.2">
      <c r="B159" s="352"/>
      <c r="C159" s="352"/>
      <c r="D159" s="353"/>
      <c r="E159" s="353"/>
      <c r="F159" s="353"/>
      <c r="G159" s="354">
        <f>'[1]別紙1 活動計画書'!H176</f>
        <v>0</v>
      </c>
      <c r="H159" s="355"/>
      <c r="I159" s="355"/>
      <c r="J159" s="355"/>
      <c r="K159" s="356"/>
      <c r="L159" s="312" t="str">
        <f>IF('[1]別紙1 活動計画書'!N176="","",'[1]別紙1 活動計画書'!N176)</f>
        <v/>
      </c>
      <c r="M159" s="313" t="str">
        <f>'[1]別紙1 活動計画書'!P176</f>
        <v/>
      </c>
      <c r="N159" s="314" t="str">
        <f>IF('[1]別紙1 活動計画書'!Q176="","",'[1]別紙1 活動計画書'!Q176)</f>
        <v/>
      </c>
      <c r="O159" s="313" t="str">
        <f>'[1]別紙1 活動計画書'!S176</f>
        <v/>
      </c>
      <c r="P159" s="150"/>
      <c r="Q159" s="151" t="str">
        <f t="shared" si="0"/>
        <v/>
      </c>
      <c r="R159" s="150"/>
      <c r="S159" s="151" t="str">
        <f t="shared" ref="S159:S167" si="1">M159</f>
        <v/>
      </c>
      <c r="T159" s="150"/>
      <c r="U159" s="315" t="str">
        <f t="shared" ref="U159:U168" si="2">O159</f>
        <v/>
      </c>
      <c r="V159" s="153" t="str">
        <f>IF(L159="","",P159+R159)</f>
        <v/>
      </c>
      <c r="W159" s="154" t="str">
        <f t="shared" ref="W159:W167" si="3">M159</f>
        <v/>
      </c>
      <c r="X159" s="362"/>
      <c r="Y159" s="363"/>
      <c r="AC159" s="99"/>
    </row>
    <row r="160" spans="1:35" s="54" customFormat="1" ht="26.7" customHeight="1" x14ac:dyDescent="0.2">
      <c r="B160" s="352"/>
      <c r="C160" s="352"/>
      <c r="D160" s="353"/>
      <c r="E160" s="353"/>
      <c r="F160" s="353"/>
      <c r="G160" s="354">
        <f>'[1]別紙1 活動計画書'!H177</f>
        <v>0</v>
      </c>
      <c r="H160" s="355"/>
      <c r="I160" s="355"/>
      <c r="J160" s="355"/>
      <c r="K160" s="356"/>
      <c r="L160" s="312" t="str">
        <f>IF('[1]別紙1 活動計画書'!N177="","",'[1]別紙1 活動計画書'!N177)</f>
        <v/>
      </c>
      <c r="M160" s="313" t="str">
        <f>'[1]別紙1 活動計画書'!P177</f>
        <v/>
      </c>
      <c r="N160" s="314" t="str">
        <f>IF('[1]別紙1 活動計画書'!Q177="","",'[1]別紙1 活動計画書'!Q177)</f>
        <v/>
      </c>
      <c r="O160" s="313" t="str">
        <f>'[1]別紙1 活動計画書'!S177</f>
        <v/>
      </c>
      <c r="P160" s="150"/>
      <c r="Q160" s="151" t="str">
        <f t="shared" si="0"/>
        <v/>
      </c>
      <c r="R160" s="150"/>
      <c r="S160" s="151" t="str">
        <f t="shared" si="1"/>
        <v/>
      </c>
      <c r="T160" s="150"/>
      <c r="U160" s="315" t="str">
        <f t="shared" si="2"/>
        <v/>
      </c>
      <c r="V160" s="153" t="str">
        <f>IF(L160="","",P160+R160)</f>
        <v/>
      </c>
      <c r="W160" s="154" t="str">
        <f t="shared" si="3"/>
        <v/>
      </c>
      <c r="X160" s="362"/>
      <c r="Y160" s="363"/>
      <c r="AC160" s="99"/>
    </row>
    <row r="161" spans="2:29" s="54" customFormat="1" ht="26.7" customHeight="1" x14ac:dyDescent="0.2">
      <c r="B161" s="352"/>
      <c r="C161" s="352"/>
      <c r="D161" s="353"/>
      <c r="E161" s="353"/>
      <c r="F161" s="353"/>
      <c r="G161" s="354">
        <f>'[1]別紙1 活動計画書'!H178</f>
        <v>0</v>
      </c>
      <c r="H161" s="355"/>
      <c r="I161" s="355"/>
      <c r="J161" s="355"/>
      <c r="K161" s="356"/>
      <c r="L161" s="316" t="str">
        <f>IF('[1]別紙1 活動計画書'!N178="","",'[1]別紙1 活動計画書'!N178)</f>
        <v/>
      </c>
      <c r="M161" s="317" t="str">
        <f>'[1]別紙1 活動計画書'!P178</f>
        <v/>
      </c>
      <c r="N161" s="318" t="str">
        <f>IF('[1]別紙1 活動計画書'!Q178="","",'[1]別紙1 活動計画書'!Q178)</f>
        <v/>
      </c>
      <c r="O161" s="313" t="str">
        <f>'[1]別紙1 活動計画書'!S178</f>
        <v/>
      </c>
      <c r="P161" s="155"/>
      <c r="Q161" s="3" t="str">
        <f t="shared" si="0"/>
        <v/>
      </c>
      <c r="R161" s="155"/>
      <c r="S161" s="3" t="str">
        <f t="shared" si="1"/>
        <v/>
      </c>
      <c r="T161" s="155"/>
      <c r="U161" s="315" t="str">
        <f t="shared" si="2"/>
        <v/>
      </c>
      <c r="V161" s="4" t="str">
        <f>IF(L161="","",P161+R161)</f>
        <v/>
      </c>
      <c r="W161" s="5" t="str">
        <f t="shared" si="3"/>
        <v/>
      </c>
      <c r="X161" s="357"/>
      <c r="Y161" s="358"/>
      <c r="AC161" s="99"/>
    </row>
    <row r="162" spans="2:29" s="54" customFormat="1" ht="26.7" customHeight="1" x14ac:dyDescent="0.2">
      <c r="B162" s="352"/>
      <c r="C162" s="352"/>
      <c r="D162" s="353"/>
      <c r="E162" s="353"/>
      <c r="F162" s="353"/>
      <c r="G162" s="354">
        <f>'[1]別紙1 活動計画書'!H179</f>
        <v>0</v>
      </c>
      <c r="H162" s="355"/>
      <c r="I162" s="355"/>
      <c r="J162" s="355"/>
      <c r="K162" s="356"/>
      <c r="L162" s="316" t="str">
        <f>IF('[1]別紙1 活動計画書'!N179="","",'[1]別紙1 活動計画書'!N179)</f>
        <v/>
      </c>
      <c r="M162" s="317" t="str">
        <f>'[1]別紙1 活動計画書'!P179</f>
        <v/>
      </c>
      <c r="N162" s="318" t="str">
        <f>IF('[1]別紙1 活動計画書'!Q179="","",'[1]別紙1 活動計画書'!Q179)</f>
        <v/>
      </c>
      <c r="O162" s="313" t="str">
        <f>'[1]別紙1 活動計画書'!S179</f>
        <v/>
      </c>
      <c r="P162" s="155"/>
      <c r="Q162" s="3" t="str">
        <f t="shared" si="0"/>
        <v/>
      </c>
      <c r="R162" s="155"/>
      <c r="S162" s="3" t="str">
        <f t="shared" si="1"/>
        <v/>
      </c>
      <c r="T162" s="155"/>
      <c r="U162" s="315" t="str">
        <f t="shared" si="2"/>
        <v/>
      </c>
      <c r="V162" s="4" t="str">
        <f t="shared" ref="V162:V167" si="4">IF(L162="","",P162+R162)</f>
        <v/>
      </c>
      <c r="W162" s="5" t="str">
        <f t="shared" si="3"/>
        <v/>
      </c>
      <c r="X162" s="357"/>
      <c r="Y162" s="358"/>
      <c r="AC162" s="99">
        <f>D162</f>
        <v>0</v>
      </c>
    </row>
    <row r="163" spans="2:29" s="54" customFormat="1" ht="26.7" customHeight="1" x14ac:dyDescent="0.2">
      <c r="B163" s="352"/>
      <c r="C163" s="352"/>
      <c r="D163" s="353"/>
      <c r="E163" s="353"/>
      <c r="F163" s="353"/>
      <c r="G163" s="354">
        <f>'[1]別紙1 活動計画書'!H180</f>
        <v>0</v>
      </c>
      <c r="H163" s="355"/>
      <c r="I163" s="355"/>
      <c r="J163" s="355"/>
      <c r="K163" s="356"/>
      <c r="L163" s="316" t="str">
        <f>IF('[1]別紙1 活動計画書'!N180="","",'[1]別紙1 活動計画書'!N180)</f>
        <v/>
      </c>
      <c r="M163" s="317" t="str">
        <f>'[1]別紙1 活動計画書'!P180</f>
        <v/>
      </c>
      <c r="N163" s="318" t="str">
        <f>IF('[1]別紙1 活動計画書'!Q180="","",'[1]別紙1 活動計画書'!Q180)</f>
        <v/>
      </c>
      <c r="O163" s="313" t="str">
        <f>'[1]別紙1 活動計画書'!S180</f>
        <v/>
      </c>
      <c r="P163" s="155"/>
      <c r="Q163" s="3" t="str">
        <f t="shared" si="0"/>
        <v/>
      </c>
      <c r="R163" s="155"/>
      <c r="S163" s="3" t="str">
        <f t="shared" si="1"/>
        <v/>
      </c>
      <c r="T163" s="155"/>
      <c r="U163" s="315" t="str">
        <f t="shared" si="2"/>
        <v/>
      </c>
      <c r="V163" s="4" t="str">
        <f t="shared" si="4"/>
        <v/>
      </c>
      <c r="W163" s="5" t="str">
        <f t="shared" si="3"/>
        <v/>
      </c>
      <c r="X163" s="357"/>
      <c r="Y163" s="358"/>
      <c r="AC163" s="99">
        <f>D163</f>
        <v>0</v>
      </c>
    </row>
    <row r="164" spans="2:29" s="54" customFormat="1" ht="26.7" customHeight="1" x14ac:dyDescent="0.2">
      <c r="B164" s="352"/>
      <c r="C164" s="352"/>
      <c r="D164" s="353"/>
      <c r="E164" s="353"/>
      <c r="F164" s="353"/>
      <c r="G164" s="354">
        <f>'[1]別紙1 活動計画書'!H181</f>
        <v>0</v>
      </c>
      <c r="H164" s="355"/>
      <c r="I164" s="355"/>
      <c r="J164" s="355"/>
      <c r="K164" s="356"/>
      <c r="L164" s="316" t="str">
        <f>IF('[1]別紙1 活動計画書'!N181="","",'[1]別紙1 活動計画書'!N181)</f>
        <v/>
      </c>
      <c r="M164" s="317" t="str">
        <f>'[1]別紙1 活動計画書'!P181</f>
        <v/>
      </c>
      <c r="N164" s="318" t="str">
        <f>IF('[1]別紙1 活動計画書'!Q181="","",'[1]別紙1 活動計画書'!Q181)</f>
        <v/>
      </c>
      <c r="O164" s="313" t="str">
        <f>'[1]別紙1 活動計画書'!S181</f>
        <v/>
      </c>
      <c r="P164" s="155"/>
      <c r="Q164" s="3" t="str">
        <f t="shared" si="0"/>
        <v/>
      </c>
      <c r="R164" s="155"/>
      <c r="S164" s="3" t="str">
        <f t="shared" si="1"/>
        <v/>
      </c>
      <c r="T164" s="155"/>
      <c r="U164" s="315" t="str">
        <f t="shared" si="2"/>
        <v/>
      </c>
      <c r="V164" s="4" t="str">
        <f t="shared" si="4"/>
        <v/>
      </c>
      <c r="W164" s="5" t="str">
        <f t="shared" si="3"/>
        <v/>
      </c>
      <c r="X164" s="357"/>
      <c r="Y164" s="358"/>
      <c r="AC164" s="99"/>
    </row>
    <row r="165" spans="2:29" s="54" customFormat="1" ht="26.7" customHeight="1" x14ac:dyDescent="0.2">
      <c r="B165" s="352"/>
      <c r="C165" s="352"/>
      <c r="D165" s="353"/>
      <c r="E165" s="353"/>
      <c r="F165" s="353"/>
      <c r="G165" s="354">
        <f>'[1]別紙1 活動計画書'!H182</f>
        <v>0</v>
      </c>
      <c r="H165" s="355"/>
      <c r="I165" s="355"/>
      <c r="J165" s="355"/>
      <c r="K165" s="356"/>
      <c r="L165" s="316" t="str">
        <f>IF('[1]別紙1 活動計画書'!N182="","",'[1]別紙1 活動計画書'!N182)</f>
        <v/>
      </c>
      <c r="M165" s="317" t="str">
        <f>'[1]別紙1 活動計画書'!P182</f>
        <v/>
      </c>
      <c r="N165" s="318" t="str">
        <f>IF('[1]別紙1 活動計画書'!Q182="","",'[1]別紙1 活動計画書'!Q182)</f>
        <v/>
      </c>
      <c r="O165" s="313" t="str">
        <f>'[1]別紙1 活動計画書'!S182</f>
        <v/>
      </c>
      <c r="P165" s="155"/>
      <c r="Q165" s="3" t="str">
        <f t="shared" si="0"/>
        <v/>
      </c>
      <c r="R165" s="155"/>
      <c r="S165" s="3" t="str">
        <f t="shared" si="1"/>
        <v/>
      </c>
      <c r="T165" s="155"/>
      <c r="U165" s="315" t="str">
        <f t="shared" si="2"/>
        <v/>
      </c>
      <c r="V165" s="4" t="str">
        <f t="shared" si="4"/>
        <v/>
      </c>
      <c r="W165" s="5" t="str">
        <f t="shared" si="3"/>
        <v/>
      </c>
      <c r="X165" s="357"/>
      <c r="Y165" s="358"/>
      <c r="AC165" s="99"/>
    </row>
    <row r="166" spans="2:29" s="54" customFormat="1" ht="26.7" customHeight="1" x14ac:dyDescent="0.2">
      <c r="B166" s="352"/>
      <c r="C166" s="352"/>
      <c r="D166" s="353"/>
      <c r="E166" s="353"/>
      <c r="F166" s="353"/>
      <c r="G166" s="354">
        <f>'[1]別紙1 活動計画書'!H183</f>
        <v>0</v>
      </c>
      <c r="H166" s="355"/>
      <c r="I166" s="355"/>
      <c r="J166" s="355"/>
      <c r="K166" s="356"/>
      <c r="L166" s="316" t="str">
        <f>IF('[1]別紙1 活動計画書'!N183="","",'[1]別紙1 活動計画書'!N183)</f>
        <v/>
      </c>
      <c r="M166" s="317" t="str">
        <f>'[1]別紙1 活動計画書'!P183</f>
        <v/>
      </c>
      <c r="N166" s="318" t="str">
        <f>IF('[1]別紙1 活動計画書'!Q183="","",'[1]別紙1 活動計画書'!Q183)</f>
        <v/>
      </c>
      <c r="O166" s="313" t="str">
        <f>'[1]別紙1 活動計画書'!S183</f>
        <v/>
      </c>
      <c r="P166" s="155"/>
      <c r="Q166" s="3" t="str">
        <f t="shared" si="0"/>
        <v/>
      </c>
      <c r="R166" s="155"/>
      <c r="S166" s="3" t="str">
        <f t="shared" si="1"/>
        <v/>
      </c>
      <c r="T166" s="155"/>
      <c r="U166" s="315" t="str">
        <f t="shared" si="2"/>
        <v/>
      </c>
      <c r="V166" s="4" t="str">
        <f t="shared" si="4"/>
        <v/>
      </c>
      <c r="W166" s="3" t="str">
        <f t="shared" si="3"/>
        <v/>
      </c>
      <c r="X166" s="357"/>
      <c r="Y166" s="358"/>
      <c r="AC166" s="99"/>
    </row>
    <row r="167" spans="2:29" s="54" customFormat="1" ht="26.7" customHeight="1" x14ac:dyDescent="0.2">
      <c r="B167" s="352"/>
      <c r="C167" s="352"/>
      <c r="D167" s="353"/>
      <c r="E167" s="353"/>
      <c r="F167" s="353"/>
      <c r="G167" s="354">
        <f>'[1]別紙1 活動計画書'!H184</f>
        <v>0</v>
      </c>
      <c r="H167" s="355"/>
      <c r="I167" s="355"/>
      <c r="J167" s="355"/>
      <c r="K167" s="356"/>
      <c r="L167" s="316" t="str">
        <f>IF('[1]別紙1 活動計画書'!N184="","",'[1]別紙1 活動計画書'!N184)</f>
        <v/>
      </c>
      <c r="M167" s="317" t="str">
        <f>'[1]別紙1 活動計画書'!P184</f>
        <v/>
      </c>
      <c r="N167" s="318" t="str">
        <f>IF('[1]別紙1 活動計画書'!Q184="","",'[1]別紙1 活動計画書'!Q184)</f>
        <v/>
      </c>
      <c r="O167" s="313" t="str">
        <f>'[1]別紙1 活動計画書'!S184</f>
        <v/>
      </c>
      <c r="P167" s="155"/>
      <c r="Q167" s="3" t="str">
        <f t="shared" si="0"/>
        <v/>
      </c>
      <c r="R167" s="155"/>
      <c r="S167" s="3" t="str">
        <f t="shared" si="1"/>
        <v/>
      </c>
      <c r="T167" s="155"/>
      <c r="U167" s="315" t="str">
        <f t="shared" si="2"/>
        <v/>
      </c>
      <c r="V167" s="4" t="str">
        <f t="shared" si="4"/>
        <v/>
      </c>
      <c r="W167" s="3" t="str">
        <f t="shared" si="3"/>
        <v/>
      </c>
      <c r="X167" s="357"/>
      <c r="Y167" s="358"/>
      <c r="AC167" s="99"/>
    </row>
    <row r="168" spans="2:29" s="54" customFormat="1" ht="26.7" customHeight="1" x14ac:dyDescent="0.2">
      <c r="B168" s="352"/>
      <c r="C168" s="352"/>
      <c r="D168" s="353"/>
      <c r="E168" s="353"/>
      <c r="F168" s="353"/>
      <c r="G168" s="354">
        <f>'[1]別紙1 活動計画書'!H185</f>
        <v>0</v>
      </c>
      <c r="H168" s="355"/>
      <c r="I168" s="355"/>
      <c r="J168" s="355"/>
      <c r="K168" s="356"/>
      <c r="L168" s="316" t="str">
        <f>IF('[1]別紙1 活動計画書'!N185="","",'[1]別紙1 活動計画書'!N185)</f>
        <v/>
      </c>
      <c r="M168" s="317" t="str">
        <f>'[1]別紙1 活動計画書'!P185</f>
        <v/>
      </c>
      <c r="N168" s="318" t="str">
        <f>IF('[1]別紙1 活動計画書'!Q185="","",'[1]別紙1 活動計画書'!Q185)</f>
        <v/>
      </c>
      <c r="O168" s="313" t="str">
        <f>'[1]別紙1 活動計画書'!S185</f>
        <v/>
      </c>
      <c r="P168" s="155"/>
      <c r="Q168" s="3" t="str">
        <f>M168</f>
        <v/>
      </c>
      <c r="R168" s="155"/>
      <c r="S168" s="3" t="str">
        <f>M168</f>
        <v/>
      </c>
      <c r="T168" s="155"/>
      <c r="U168" s="315" t="str">
        <f t="shared" si="2"/>
        <v/>
      </c>
      <c r="V168" s="4" t="str">
        <f>IF(L168="","",P168+R168)</f>
        <v/>
      </c>
      <c r="W168" s="5" t="str">
        <f>M168</f>
        <v/>
      </c>
      <c r="X168" s="357"/>
      <c r="Y168" s="358"/>
      <c r="AC168" s="99"/>
    </row>
    <row r="169" spans="2:29" ht="21" customHeight="1" x14ac:dyDescent="0.2">
      <c r="B169" s="359" t="s">
        <v>102</v>
      </c>
      <c r="C169" s="360"/>
      <c r="D169" s="360"/>
      <c r="E169" s="360"/>
      <c r="F169" s="360"/>
      <c r="G169" s="360"/>
      <c r="H169" s="360"/>
      <c r="I169" s="360"/>
      <c r="J169" s="360"/>
      <c r="K169" s="360"/>
      <c r="L169" s="360"/>
      <c r="M169" s="360"/>
      <c r="N169" s="360"/>
      <c r="O169" s="360"/>
      <c r="P169" s="360"/>
      <c r="Q169" s="360"/>
      <c r="R169" s="360"/>
      <c r="S169" s="360"/>
      <c r="T169" s="360"/>
      <c r="U169" s="360"/>
      <c r="V169" s="360"/>
      <c r="W169" s="360"/>
      <c r="X169" s="360"/>
      <c r="Y169" s="361"/>
      <c r="AC169" s="99"/>
    </row>
    <row r="170" spans="2:29" ht="8.6999999999999993" customHeight="1" x14ac:dyDescent="0.2">
      <c r="B170" s="54"/>
      <c r="D170" s="100"/>
      <c r="E170" s="100"/>
      <c r="F170" s="100"/>
      <c r="G170" s="100"/>
      <c r="H170" s="100"/>
      <c r="I170" s="100"/>
      <c r="J170" s="100"/>
      <c r="K170" s="100"/>
      <c r="L170" s="100"/>
      <c r="M170" s="100"/>
      <c r="N170" s="100"/>
      <c r="O170" s="100"/>
      <c r="AC170" s="99"/>
    </row>
    <row r="171" spans="2:29" ht="8.25" customHeight="1" x14ac:dyDescent="0.2">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row>
    <row r="172" spans="2:29" s="54" customFormat="1" ht="20.25" customHeight="1" x14ac:dyDescent="0.2">
      <c r="B172" s="156" t="s">
        <v>356</v>
      </c>
      <c r="C172" s="157"/>
      <c r="D172" s="157"/>
      <c r="E172" s="157"/>
      <c r="F172" s="157"/>
      <c r="G172" s="158"/>
      <c r="H172" s="158"/>
      <c r="I172" s="159"/>
      <c r="J172" s="159"/>
      <c r="K172" s="159"/>
      <c r="L172" s="159"/>
      <c r="M172" s="160"/>
      <c r="N172" s="160"/>
      <c r="O172" s="160"/>
      <c r="P172" s="160"/>
      <c r="Q172" s="160"/>
      <c r="R172" s="160"/>
      <c r="S172" s="160"/>
      <c r="T172" s="160"/>
      <c r="U172" s="160"/>
      <c r="V172" s="160"/>
      <c r="W172" s="160"/>
      <c r="X172" s="160"/>
      <c r="Y172" s="161"/>
    </row>
    <row r="173" spans="2:29" s="54" customFormat="1" ht="18.75" customHeight="1" x14ac:dyDescent="0.2">
      <c r="B173" s="162" t="s">
        <v>126</v>
      </c>
      <c r="C173" s="128"/>
      <c r="D173" s="128"/>
      <c r="E173" s="128"/>
      <c r="F173" s="128"/>
      <c r="G173" s="128"/>
      <c r="H173" s="128"/>
      <c r="I173" s="128"/>
      <c r="J173" s="128"/>
      <c r="K173" s="128"/>
      <c r="L173" s="350"/>
      <c r="M173" s="351"/>
      <c r="N173" s="163"/>
      <c r="O173" s="163"/>
      <c r="P173" s="163"/>
      <c r="Q173" s="163"/>
      <c r="R173" s="163"/>
      <c r="S173" s="163"/>
      <c r="T173" s="163"/>
      <c r="U173" s="163"/>
      <c r="V173" s="163"/>
      <c r="W173" s="163"/>
      <c r="X173" s="163"/>
      <c r="Y173" s="164"/>
      <c r="Z173" s="55"/>
      <c r="AA173" s="55"/>
      <c r="AB173" s="55"/>
    </row>
    <row r="174" spans="2:29" s="54" customFormat="1" ht="7.5" customHeight="1" x14ac:dyDescent="0.2">
      <c r="B174" s="162"/>
      <c r="C174" s="128"/>
      <c r="D174" s="128"/>
      <c r="E174" s="128"/>
      <c r="F174" s="128"/>
      <c r="G174" s="128"/>
      <c r="H174" s="128"/>
      <c r="I174" s="128"/>
      <c r="J174" s="128"/>
      <c r="K174" s="128"/>
      <c r="L174" s="165"/>
      <c r="M174" s="165"/>
      <c r="N174" s="163"/>
      <c r="O174" s="163"/>
      <c r="P174" s="163"/>
      <c r="Q174" s="163"/>
      <c r="R174" s="163"/>
      <c r="S174" s="163"/>
      <c r="T174" s="163"/>
      <c r="U174" s="163"/>
      <c r="V174" s="163"/>
      <c r="W174" s="163"/>
      <c r="X174" s="163"/>
      <c r="Y174" s="164"/>
      <c r="Z174" s="55"/>
      <c r="AA174" s="55"/>
      <c r="AB174" s="55"/>
    </row>
    <row r="175" spans="2:29" s="54" customFormat="1" ht="20.25" customHeight="1" x14ac:dyDescent="0.2">
      <c r="B175" s="162" t="s">
        <v>331</v>
      </c>
      <c r="C175" s="128"/>
      <c r="D175" s="128"/>
      <c r="E175" s="128"/>
      <c r="F175" s="128"/>
      <c r="G175" s="128"/>
      <c r="H175" s="128"/>
      <c r="I175" s="128"/>
      <c r="J175" s="128"/>
      <c r="K175" s="128"/>
      <c r="L175" s="346"/>
      <c r="M175" s="346"/>
      <c r="N175" s="163"/>
      <c r="O175" s="163"/>
      <c r="P175" s="163"/>
      <c r="Q175" s="163"/>
      <c r="R175" s="163"/>
      <c r="S175" s="163"/>
      <c r="T175" s="163"/>
      <c r="U175" s="163"/>
      <c r="V175" s="163"/>
      <c r="W175" s="163"/>
      <c r="X175" s="163"/>
      <c r="Y175" s="164"/>
      <c r="Z175" s="55"/>
      <c r="AA175" s="55"/>
      <c r="AB175" s="55"/>
    </row>
    <row r="176" spans="2:29" s="54" customFormat="1" ht="7.5" customHeight="1" x14ac:dyDescent="0.2">
      <c r="B176" s="162"/>
      <c r="C176" s="128"/>
      <c r="D176" s="128"/>
      <c r="E176" s="128"/>
      <c r="F176" s="128"/>
      <c r="G176" s="128"/>
      <c r="H176" s="128"/>
      <c r="I176" s="128"/>
      <c r="J176" s="128"/>
      <c r="K176" s="128"/>
      <c r="L176" s="128"/>
      <c r="M176" s="128"/>
      <c r="N176" s="128"/>
      <c r="O176" s="128"/>
      <c r="P176" s="128"/>
      <c r="Q176" s="163"/>
      <c r="R176" s="163"/>
      <c r="S176" s="109"/>
      <c r="T176" s="109"/>
      <c r="U176" s="109"/>
      <c r="V176" s="163"/>
      <c r="W176" s="163"/>
      <c r="X176" s="163"/>
      <c r="Y176" s="164"/>
      <c r="Z176" s="55"/>
      <c r="AA176" s="55"/>
      <c r="AB176" s="55"/>
    </row>
    <row r="177" spans="1:28" s="54" customFormat="1" ht="60.45" customHeight="1" x14ac:dyDescent="0.2">
      <c r="B177" s="162"/>
      <c r="C177" s="128" t="s">
        <v>332</v>
      </c>
      <c r="D177" s="128"/>
      <c r="E177" s="128"/>
      <c r="F177" s="128"/>
      <c r="G177" s="128"/>
      <c r="H177" s="128"/>
      <c r="I177" s="128"/>
      <c r="J177" s="128"/>
      <c r="K177" s="128"/>
      <c r="L177" s="347"/>
      <c r="M177" s="348"/>
      <c r="N177" s="348"/>
      <c r="O177" s="348"/>
      <c r="P177" s="348"/>
      <c r="Q177" s="348"/>
      <c r="R177" s="348"/>
      <c r="S177" s="348"/>
      <c r="T177" s="348"/>
      <c r="U177" s="348"/>
      <c r="V177" s="348"/>
      <c r="W177" s="348"/>
      <c r="X177" s="349"/>
      <c r="Y177" s="164"/>
      <c r="Z177" s="55"/>
      <c r="AA177" s="55"/>
      <c r="AB177" s="55"/>
    </row>
    <row r="178" spans="1:28" s="54" customFormat="1" ht="20.25" customHeight="1" x14ac:dyDescent="0.2">
      <c r="B178" s="162"/>
      <c r="C178" s="128" t="s">
        <v>333</v>
      </c>
      <c r="D178" s="128"/>
      <c r="E178" s="128"/>
      <c r="F178" s="128"/>
      <c r="G178" s="128"/>
      <c r="H178" s="128"/>
      <c r="I178" s="128"/>
      <c r="J178" s="128"/>
      <c r="K178" s="128"/>
      <c r="L178" s="128"/>
      <c r="M178" s="128"/>
      <c r="N178" s="128"/>
      <c r="O178" s="128"/>
      <c r="P178" s="128"/>
      <c r="Q178" s="163"/>
      <c r="R178" s="163"/>
      <c r="S178" s="163"/>
      <c r="T178" s="163"/>
      <c r="U178" s="163"/>
      <c r="V178" s="163"/>
      <c r="W178" s="163"/>
      <c r="X178" s="163"/>
      <c r="Y178" s="164"/>
      <c r="Z178" s="55"/>
      <c r="AA178" s="55"/>
      <c r="AB178" s="55"/>
    </row>
    <row r="179" spans="1:28" s="54" customFormat="1" ht="20.25" customHeight="1" x14ac:dyDescent="0.2">
      <c r="B179" s="162" t="s">
        <v>357</v>
      </c>
      <c r="C179" s="128"/>
      <c r="D179" s="128"/>
      <c r="E179" s="128"/>
      <c r="F179" s="128"/>
      <c r="G179" s="128"/>
      <c r="H179" s="128"/>
      <c r="I179" s="128"/>
      <c r="J179" s="128"/>
      <c r="K179" s="128"/>
      <c r="L179" s="350"/>
      <c r="M179" s="351"/>
      <c r="N179" s="163"/>
      <c r="O179" s="163"/>
      <c r="P179" s="163"/>
      <c r="Q179" s="163"/>
      <c r="R179" s="163"/>
      <c r="S179" s="163"/>
      <c r="T179" s="163"/>
      <c r="U179" s="163"/>
      <c r="V179" s="163"/>
      <c r="W179" s="163"/>
      <c r="X179" s="163"/>
      <c r="Y179" s="164"/>
      <c r="Z179" s="55"/>
      <c r="AA179" s="55"/>
      <c r="AB179" s="55"/>
    </row>
    <row r="180" spans="1:28" s="54" customFormat="1" ht="7.5" customHeight="1" x14ac:dyDescent="0.2">
      <c r="B180" s="166"/>
      <c r="C180" s="167"/>
      <c r="D180" s="167"/>
      <c r="E180" s="167"/>
      <c r="F180" s="167"/>
      <c r="G180" s="167"/>
      <c r="H180" s="167"/>
      <c r="I180" s="167"/>
      <c r="J180" s="167"/>
      <c r="K180" s="167"/>
      <c r="L180" s="168"/>
      <c r="M180" s="168"/>
      <c r="N180" s="128"/>
      <c r="O180" s="128"/>
      <c r="P180" s="169"/>
      <c r="Q180" s="169"/>
      <c r="R180" s="169"/>
      <c r="S180" s="169"/>
      <c r="T180" s="169"/>
      <c r="U180" s="169"/>
      <c r="V180" s="169"/>
      <c r="W180" s="169"/>
      <c r="X180" s="169"/>
      <c r="Y180" s="170"/>
      <c r="Z180" s="55"/>
      <c r="AA180" s="55"/>
      <c r="AB180" s="55"/>
    </row>
    <row r="181" spans="1:28" ht="9" customHeight="1" x14ac:dyDescent="0.2">
      <c r="B181" s="128"/>
      <c r="C181" s="128"/>
      <c r="D181" s="128"/>
      <c r="E181" s="128"/>
      <c r="F181" s="128"/>
      <c r="G181" s="128"/>
      <c r="H181" s="128"/>
      <c r="I181" s="128"/>
      <c r="J181" s="128"/>
      <c r="K181" s="128"/>
      <c r="L181" s="128"/>
      <c r="M181" s="128"/>
      <c r="N181" s="171"/>
      <c r="O181" s="171"/>
      <c r="P181" s="128"/>
      <c r="Q181" s="128"/>
      <c r="R181" s="128"/>
      <c r="S181" s="128"/>
      <c r="T181" s="128"/>
      <c r="U181" s="128"/>
      <c r="V181" s="128"/>
      <c r="W181" s="128"/>
      <c r="X181" s="128"/>
      <c r="Y181" s="128"/>
    </row>
    <row r="182" spans="1:28" x14ac:dyDescent="0.2">
      <c r="B182" s="172" t="s">
        <v>358</v>
      </c>
      <c r="C182" s="173"/>
      <c r="D182" s="173"/>
      <c r="E182" s="173"/>
      <c r="F182" s="173"/>
      <c r="G182" s="173"/>
      <c r="H182" s="173"/>
      <c r="I182" s="173"/>
      <c r="J182" s="173"/>
      <c r="K182" s="173"/>
      <c r="L182" s="173"/>
      <c r="M182" s="173"/>
      <c r="N182" s="128"/>
      <c r="O182" s="128"/>
      <c r="P182" s="173"/>
      <c r="Q182" s="173"/>
      <c r="R182" s="173"/>
      <c r="S182" s="173"/>
      <c r="T182" s="173"/>
      <c r="U182" s="173"/>
      <c r="V182" s="173"/>
      <c r="W182" s="173"/>
      <c r="X182" s="173"/>
      <c r="Y182" s="174"/>
    </row>
    <row r="183" spans="1:28" x14ac:dyDescent="0.2">
      <c r="B183" s="162" t="s">
        <v>359</v>
      </c>
      <c r="C183" s="128"/>
      <c r="D183" s="128"/>
      <c r="E183" s="128"/>
      <c r="F183" s="128"/>
      <c r="G183" s="128"/>
      <c r="H183" s="128"/>
      <c r="I183" s="128"/>
      <c r="J183" s="128"/>
      <c r="K183" s="128"/>
      <c r="L183" s="128"/>
      <c r="M183" s="128"/>
      <c r="N183" s="128"/>
      <c r="O183" s="128"/>
      <c r="P183" s="128"/>
      <c r="Q183" s="128"/>
      <c r="R183" s="128"/>
      <c r="S183" s="128"/>
      <c r="T183" s="128"/>
      <c r="U183" s="128"/>
      <c r="V183" s="128"/>
      <c r="W183" s="345"/>
      <c r="X183" s="345"/>
      <c r="Y183" s="175"/>
    </row>
    <row r="184" spans="1:28" x14ac:dyDescent="0.2">
      <c r="B184" s="162" t="s">
        <v>360</v>
      </c>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75"/>
    </row>
    <row r="185" spans="1:28" x14ac:dyDescent="0.2">
      <c r="B185" s="162"/>
      <c r="C185" s="128"/>
      <c r="D185" s="128" t="s">
        <v>361</v>
      </c>
      <c r="E185" s="128"/>
      <c r="F185" s="128"/>
      <c r="G185" s="128"/>
      <c r="H185" s="128"/>
      <c r="I185" s="128"/>
      <c r="J185" s="128"/>
      <c r="K185" s="128"/>
      <c r="L185" s="128"/>
      <c r="M185" s="128"/>
      <c r="N185" s="128"/>
      <c r="O185" s="128"/>
      <c r="P185" s="128"/>
      <c r="Q185" s="128"/>
      <c r="R185" s="128"/>
      <c r="S185" s="128"/>
      <c r="T185" s="128"/>
      <c r="U185" s="128"/>
      <c r="V185" s="128"/>
      <c r="W185" s="345"/>
      <c r="X185" s="345"/>
      <c r="Y185" s="175"/>
    </row>
    <row r="186" spans="1:28" ht="5.7" customHeight="1" x14ac:dyDescent="0.2">
      <c r="B186" s="162"/>
      <c r="C186" s="128"/>
      <c r="D186" s="128"/>
      <c r="E186" s="128"/>
      <c r="F186" s="128"/>
      <c r="G186" s="128"/>
      <c r="H186" s="128"/>
      <c r="I186" s="128"/>
      <c r="J186" s="128"/>
      <c r="K186" s="128"/>
      <c r="L186" s="128"/>
      <c r="M186" s="128"/>
      <c r="N186" s="128"/>
      <c r="O186" s="128"/>
      <c r="P186" s="128"/>
      <c r="Q186" s="128"/>
      <c r="R186" s="128"/>
      <c r="S186" s="128"/>
      <c r="T186" s="128"/>
      <c r="U186" s="128"/>
      <c r="V186" s="128"/>
      <c r="W186" s="176"/>
      <c r="X186" s="176"/>
      <c r="Y186" s="175"/>
    </row>
    <row r="187" spans="1:28" x14ac:dyDescent="0.2">
      <c r="B187" s="162"/>
      <c r="C187" s="128"/>
      <c r="D187" s="128" t="s">
        <v>362</v>
      </c>
      <c r="E187" s="128"/>
      <c r="F187" s="128"/>
      <c r="G187" s="128"/>
      <c r="H187" s="128"/>
      <c r="I187" s="128"/>
      <c r="J187" s="128"/>
      <c r="K187" s="128"/>
      <c r="L187" s="128"/>
      <c r="M187" s="128"/>
      <c r="N187" s="128"/>
      <c r="O187" s="128"/>
      <c r="P187" s="128"/>
      <c r="Q187" s="128"/>
      <c r="R187" s="128"/>
      <c r="S187" s="128"/>
      <c r="T187" s="128"/>
      <c r="U187" s="128"/>
      <c r="V187" s="128"/>
      <c r="W187" s="345"/>
      <c r="X187" s="345"/>
      <c r="Y187" s="175"/>
    </row>
    <row r="188" spans="1:28" ht="7.5" customHeight="1" x14ac:dyDescent="0.2">
      <c r="B188" s="162"/>
      <c r="C188" s="128"/>
      <c r="D188" s="128"/>
      <c r="E188" s="128"/>
      <c r="F188" s="128"/>
      <c r="G188" s="128"/>
      <c r="H188" s="128"/>
      <c r="I188" s="128"/>
      <c r="J188" s="128"/>
      <c r="K188" s="128"/>
      <c r="L188" s="128"/>
      <c r="M188" s="128"/>
      <c r="N188" s="128"/>
      <c r="O188" s="128"/>
      <c r="P188" s="128"/>
      <c r="Q188" s="128"/>
      <c r="R188" s="128"/>
      <c r="S188" s="128"/>
      <c r="T188" s="128"/>
      <c r="U188" s="128"/>
      <c r="V188" s="128"/>
      <c r="W188" s="176"/>
      <c r="X188" s="176"/>
      <c r="Y188" s="175"/>
    </row>
    <row r="189" spans="1:28" x14ac:dyDescent="0.2">
      <c r="B189" s="162" t="s">
        <v>363</v>
      </c>
      <c r="C189" s="128"/>
      <c r="D189" s="128"/>
      <c r="E189" s="128"/>
      <c r="F189" s="128"/>
      <c r="G189" s="128"/>
      <c r="H189" s="128"/>
      <c r="I189" s="128"/>
      <c r="J189" s="128"/>
      <c r="K189" s="128"/>
      <c r="L189" s="128"/>
      <c r="M189" s="128"/>
      <c r="N189" s="128"/>
      <c r="O189" s="128"/>
      <c r="P189" s="128"/>
      <c r="Q189" s="128"/>
      <c r="R189" s="128"/>
      <c r="S189" s="128"/>
      <c r="T189" s="128"/>
      <c r="U189" s="128"/>
      <c r="V189" s="128"/>
      <c r="W189" s="345"/>
      <c r="X189" s="345"/>
      <c r="Y189" s="175"/>
    </row>
    <row r="190" spans="1:28" ht="24" customHeight="1" x14ac:dyDescent="0.2">
      <c r="A190" s="43" t="s">
        <v>364</v>
      </c>
      <c r="B190" s="177" t="s">
        <v>365</v>
      </c>
      <c r="C190" s="128"/>
      <c r="D190" s="128"/>
      <c r="E190" s="128"/>
      <c r="F190" s="128"/>
      <c r="G190" s="128"/>
      <c r="H190" s="128"/>
      <c r="I190" s="128"/>
      <c r="J190" s="128"/>
      <c r="K190" s="128"/>
      <c r="L190" s="128"/>
      <c r="M190" s="128"/>
      <c r="N190" s="128"/>
      <c r="O190" s="128"/>
      <c r="P190" s="128"/>
      <c r="Q190" s="128"/>
      <c r="R190" s="128"/>
      <c r="S190" s="128"/>
      <c r="T190" s="128"/>
      <c r="U190" s="128"/>
      <c r="V190" s="128"/>
      <c r="W190" s="176"/>
      <c r="X190" s="176"/>
      <c r="Y190" s="175"/>
    </row>
    <row r="191" spans="1:28" x14ac:dyDescent="0.2">
      <c r="B191" s="162" t="s">
        <v>366</v>
      </c>
      <c r="C191" s="128"/>
      <c r="D191" s="128"/>
      <c r="E191" s="128"/>
      <c r="F191" s="128"/>
      <c r="G191" s="128"/>
      <c r="H191" s="128"/>
      <c r="I191" s="128"/>
      <c r="J191" s="128"/>
      <c r="K191" s="128"/>
      <c r="L191" s="128"/>
      <c r="M191" s="128"/>
      <c r="N191" s="128"/>
      <c r="O191" s="128"/>
      <c r="P191" s="128"/>
      <c r="Q191" s="128"/>
      <c r="R191" s="128"/>
      <c r="S191" s="128"/>
      <c r="T191" s="128"/>
      <c r="U191" s="128"/>
      <c r="V191" s="128"/>
      <c r="W191" s="345"/>
      <c r="X191" s="345"/>
      <c r="Y191" s="175"/>
    </row>
    <row r="192" spans="1:28" ht="5.0999999999999996" customHeight="1" x14ac:dyDescent="0.2">
      <c r="B192" s="178"/>
      <c r="C192" s="179"/>
      <c r="D192" s="179"/>
      <c r="E192" s="179"/>
      <c r="F192" s="179"/>
      <c r="G192" s="179"/>
      <c r="H192" s="179"/>
      <c r="I192" s="179"/>
      <c r="J192" s="179"/>
      <c r="K192" s="179"/>
      <c r="L192" s="179"/>
      <c r="M192" s="179"/>
      <c r="N192" s="179"/>
      <c r="O192" s="179"/>
      <c r="P192" s="179"/>
      <c r="Q192" s="179"/>
      <c r="R192" s="179"/>
      <c r="S192" s="179"/>
      <c r="T192" s="179"/>
      <c r="U192" s="179"/>
      <c r="V192" s="179"/>
      <c r="W192" s="179"/>
      <c r="X192" s="179"/>
      <c r="Y192" s="180"/>
    </row>
  </sheetData>
  <sheetProtection selectLockedCells="1"/>
  <dataConsolidate/>
  <mergeCells count="351">
    <mergeCell ref="S3:X3"/>
    <mergeCell ref="B4:D4"/>
    <mergeCell ref="P6:Q6"/>
    <mergeCell ref="R6:X6"/>
    <mergeCell ref="P7:Q7"/>
    <mergeCell ref="R7:X7"/>
    <mergeCell ref="B18:L18"/>
    <mergeCell ref="B19:X19"/>
    <mergeCell ref="B20:X20"/>
    <mergeCell ref="A23:Z23"/>
    <mergeCell ref="M24:P24"/>
    <mergeCell ref="Q24:Y24"/>
    <mergeCell ref="C10:D10"/>
    <mergeCell ref="B12:W12"/>
    <mergeCell ref="B14:X14"/>
    <mergeCell ref="C15:X15"/>
    <mergeCell ref="C16:X16"/>
    <mergeCell ref="C17:X17"/>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A56:Z56"/>
    <mergeCell ref="B58:Y58"/>
    <mergeCell ref="B59:Z59"/>
    <mergeCell ref="B62:E62"/>
    <mergeCell ref="F62:M62"/>
    <mergeCell ref="P62:W62"/>
    <mergeCell ref="B51:E51"/>
    <mergeCell ref="F51:K51"/>
    <mergeCell ref="B54:E54"/>
    <mergeCell ref="F54:J54"/>
    <mergeCell ref="K54:P54"/>
    <mergeCell ref="B55:E55"/>
    <mergeCell ref="F55:J55"/>
    <mergeCell ref="K55:P55"/>
    <mergeCell ref="P66:W66"/>
    <mergeCell ref="C67:C82"/>
    <mergeCell ref="D67:E71"/>
    <mergeCell ref="F67:M68"/>
    <mergeCell ref="N67:N68"/>
    <mergeCell ref="O67:O68"/>
    <mergeCell ref="P67:W67"/>
    <mergeCell ref="P68:S68"/>
    <mergeCell ref="V68:W68"/>
    <mergeCell ref="F69:M69"/>
    <mergeCell ref="C65:E66"/>
    <mergeCell ref="F65:M65"/>
    <mergeCell ref="P65:W65"/>
    <mergeCell ref="F66:M66"/>
    <mergeCell ref="P69:W69"/>
    <mergeCell ref="F70:M70"/>
    <mergeCell ref="P70:W70"/>
    <mergeCell ref="F71:M71"/>
    <mergeCell ref="P71:W71"/>
    <mergeCell ref="D72:E75"/>
    <mergeCell ref="F72:M72"/>
    <mergeCell ref="P72:W72"/>
    <mergeCell ref="F73:M73"/>
    <mergeCell ref="P73:W73"/>
    <mergeCell ref="F74:M74"/>
    <mergeCell ref="P74:W74"/>
    <mergeCell ref="F75:M75"/>
    <mergeCell ref="P75:W75"/>
    <mergeCell ref="D76:E78"/>
    <mergeCell ref="F76:M76"/>
    <mergeCell ref="P76:W76"/>
    <mergeCell ref="F77:M77"/>
    <mergeCell ref="P77:W77"/>
    <mergeCell ref="F78:M78"/>
    <mergeCell ref="D82:E82"/>
    <mergeCell ref="F82:M82"/>
    <mergeCell ref="P82:W82"/>
    <mergeCell ref="B84:C85"/>
    <mergeCell ref="D84:M85"/>
    <mergeCell ref="N84:N85"/>
    <mergeCell ref="O84:O85"/>
    <mergeCell ref="P84:W85"/>
    <mergeCell ref="P78:W78"/>
    <mergeCell ref="D79:E81"/>
    <mergeCell ref="F79:M79"/>
    <mergeCell ref="P79:W79"/>
    <mergeCell ref="F80:M80"/>
    <mergeCell ref="P80:W80"/>
    <mergeCell ref="F81:M81"/>
    <mergeCell ref="P81:W81"/>
    <mergeCell ref="B63:B82"/>
    <mergeCell ref="C63:E64"/>
    <mergeCell ref="F63:M63"/>
    <mergeCell ref="P63:W63"/>
    <mergeCell ref="F64:M64"/>
    <mergeCell ref="P64:W64"/>
    <mergeCell ref="P90:W90"/>
    <mergeCell ref="D91:M91"/>
    <mergeCell ref="P91:W91"/>
    <mergeCell ref="D92:F92"/>
    <mergeCell ref="G92:M92"/>
    <mergeCell ref="P92:W92"/>
    <mergeCell ref="B86:C92"/>
    <mergeCell ref="D86:M86"/>
    <mergeCell ref="P86:W86"/>
    <mergeCell ref="D87:M87"/>
    <mergeCell ref="P87:W87"/>
    <mergeCell ref="D88:M88"/>
    <mergeCell ref="P88:W88"/>
    <mergeCell ref="D89:M89"/>
    <mergeCell ref="P89:W89"/>
    <mergeCell ref="D90:M90"/>
    <mergeCell ref="P98:W98"/>
    <mergeCell ref="E99:M99"/>
    <mergeCell ref="P99:W99"/>
    <mergeCell ref="E100:M100"/>
    <mergeCell ref="P100:W100"/>
    <mergeCell ref="C101:D101"/>
    <mergeCell ref="E101:M101"/>
    <mergeCell ref="P101:W101"/>
    <mergeCell ref="B95:D95"/>
    <mergeCell ref="E95:M95"/>
    <mergeCell ref="P95:W95"/>
    <mergeCell ref="B96:B105"/>
    <mergeCell ref="C96:D100"/>
    <mergeCell ref="E96:M96"/>
    <mergeCell ref="P96:W96"/>
    <mergeCell ref="E97:M97"/>
    <mergeCell ref="P97:W97"/>
    <mergeCell ref="E98:M98"/>
    <mergeCell ref="C102:D105"/>
    <mergeCell ref="E102:M102"/>
    <mergeCell ref="P102:W102"/>
    <mergeCell ref="E103:M103"/>
    <mergeCell ref="P103:W103"/>
    <mergeCell ref="E104:M104"/>
    <mergeCell ref="P104:W104"/>
    <mergeCell ref="E105:M105"/>
    <mergeCell ref="P105:W105"/>
    <mergeCell ref="B106:B117"/>
    <mergeCell ref="C106:D110"/>
    <mergeCell ref="E106:M106"/>
    <mergeCell ref="P106:W106"/>
    <mergeCell ref="E107:M107"/>
    <mergeCell ref="P107:W107"/>
    <mergeCell ref="E108:M108"/>
    <mergeCell ref="P108:W108"/>
    <mergeCell ref="E109:M109"/>
    <mergeCell ref="P109:W109"/>
    <mergeCell ref="P114:W114"/>
    <mergeCell ref="E115:M115"/>
    <mergeCell ref="P115:W115"/>
    <mergeCell ref="E116:W116"/>
    <mergeCell ref="C117:D117"/>
    <mergeCell ref="E117:M117"/>
    <mergeCell ref="P117:W117"/>
    <mergeCell ref="E110:M110"/>
    <mergeCell ref="P110:W110"/>
    <mergeCell ref="C111:D116"/>
    <mergeCell ref="E111:M111"/>
    <mergeCell ref="P111:W111"/>
    <mergeCell ref="E112:M112"/>
    <mergeCell ref="P112:W112"/>
    <mergeCell ref="E113:M113"/>
    <mergeCell ref="P113:W113"/>
    <mergeCell ref="E114:M114"/>
    <mergeCell ref="B119:D119"/>
    <mergeCell ref="E119:M119"/>
    <mergeCell ref="P119:W119"/>
    <mergeCell ref="B120:D130"/>
    <mergeCell ref="E120:M120"/>
    <mergeCell ref="P120:W120"/>
    <mergeCell ref="E121:M121"/>
    <mergeCell ref="P121:W121"/>
    <mergeCell ref="E122:M122"/>
    <mergeCell ref="P122:W122"/>
    <mergeCell ref="E126:M126"/>
    <mergeCell ref="P126:W126"/>
    <mergeCell ref="E127:M127"/>
    <mergeCell ref="P127:W127"/>
    <mergeCell ref="E128:M128"/>
    <mergeCell ref="P128:W128"/>
    <mergeCell ref="E123:M123"/>
    <mergeCell ref="P123:W123"/>
    <mergeCell ref="E124:M124"/>
    <mergeCell ref="P124:W124"/>
    <mergeCell ref="E125:M125"/>
    <mergeCell ref="P125:W125"/>
    <mergeCell ref="B134:F134"/>
    <mergeCell ref="G134:K134"/>
    <mergeCell ref="B135:F135"/>
    <mergeCell ref="G135:K135"/>
    <mergeCell ref="B136:F136"/>
    <mergeCell ref="G136:K136"/>
    <mergeCell ref="E129:M129"/>
    <mergeCell ref="P129:W129"/>
    <mergeCell ref="E130:M130"/>
    <mergeCell ref="P130:W130"/>
    <mergeCell ref="B132:Y132"/>
    <mergeCell ref="B133:F133"/>
    <mergeCell ref="G133:K133"/>
    <mergeCell ref="B141:W141"/>
    <mergeCell ref="B142:M142"/>
    <mergeCell ref="P142:W142"/>
    <mergeCell ref="B143:M144"/>
    <mergeCell ref="N143:N144"/>
    <mergeCell ref="O143:O144"/>
    <mergeCell ref="Q143:W144"/>
    <mergeCell ref="B137:F137"/>
    <mergeCell ref="G137:K137"/>
    <mergeCell ref="B138:F138"/>
    <mergeCell ref="G138:K138"/>
    <mergeCell ref="B139:F139"/>
    <mergeCell ref="G139:K139"/>
    <mergeCell ref="B150:M150"/>
    <mergeCell ref="N150:W151"/>
    <mergeCell ref="B151:M151"/>
    <mergeCell ref="B154:Y154"/>
    <mergeCell ref="B155:O155"/>
    <mergeCell ref="P155:Y155"/>
    <mergeCell ref="B146:M146"/>
    <mergeCell ref="P146:R146"/>
    <mergeCell ref="S146:W146"/>
    <mergeCell ref="B147:M148"/>
    <mergeCell ref="N147:N148"/>
    <mergeCell ref="O147:O148"/>
    <mergeCell ref="P147:Q148"/>
    <mergeCell ref="R147:R148"/>
    <mergeCell ref="S147:V148"/>
    <mergeCell ref="W147:W148"/>
    <mergeCell ref="B158:C158"/>
    <mergeCell ref="D158:F158"/>
    <mergeCell ref="G158:K158"/>
    <mergeCell ref="X158:Y158"/>
    <mergeCell ref="B159:C159"/>
    <mergeCell ref="D159:F159"/>
    <mergeCell ref="G159:K159"/>
    <mergeCell ref="X159:Y159"/>
    <mergeCell ref="X156:Y157"/>
    <mergeCell ref="L157:M157"/>
    <mergeCell ref="P157:Q157"/>
    <mergeCell ref="R157:S157"/>
    <mergeCell ref="T157:U157"/>
    <mergeCell ref="V157:W157"/>
    <mergeCell ref="B156:C157"/>
    <mergeCell ref="D156:F157"/>
    <mergeCell ref="G156:K157"/>
    <mergeCell ref="L156:M156"/>
    <mergeCell ref="N156:O157"/>
    <mergeCell ref="P156:W156"/>
    <mergeCell ref="B162:C162"/>
    <mergeCell ref="D162:F162"/>
    <mergeCell ref="G162:K162"/>
    <mergeCell ref="X162:Y162"/>
    <mergeCell ref="B163:C163"/>
    <mergeCell ref="D163:F163"/>
    <mergeCell ref="G163:K163"/>
    <mergeCell ref="X163:Y163"/>
    <mergeCell ref="B160:C160"/>
    <mergeCell ref="D160:F160"/>
    <mergeCell ref="G160:K160"/>
    <mergeCell ref="X160:Y160"/>
    <mergeCell ref="B161:C161"/>
    <mergeCell ref="D161:F161"/>
    <mergeCell ref="G161:K161"/>
    <mergeCell ref="X161:Y161"/>
    <mergeCell ref="B166:C166"/>
    <mergeCell ref="D166:F166"/>
    <mergeCell ref="G166:K166"/>
    <mergeCell ref="X166:Y166"/>
    <mergeCell ref="B167:C167"/>
    <mergeCell ref="D167:F167"/>
    <mergeCell ref="G167:K167"/>
    <mergeCell ref="X167:Y167"/>
    <mergeCell ref="B164:C164"/>
    <mergeCell ref="D164:F164"/>
    <mergeCell ref="G164:K164"/>
    <mergeCell ref="X164:Y164"/>
    <mergeCell ref="B165:C165"/>
    <mergeCell ref="D165:F165"/>
    <mergeCell ref="G165:K165"/>
    <mergeCell ref="X165:Y165"/>
    <mergeCell ref="W189:X189"/>
    <mergeCell ref="W191:X191"/>
    <mergeCell ref="L175:M175"/>
    <mergeCell ref="L177:X177"/>
    <mergeCell ref="L179:M179"/>
    <mergeCell ref="W183:X183"/>
    <mergeCell ref="W185:X185"/>
    <mergeCell ref="W187:X187"/>
    <mergeCell ref="B168:C168"/>
    <mergeCell ref="D168:F168"/>
    <mergeCell ref="G168:K168"/>
    <mergeCell ref="X168:Y168"/>
    <mergeCell ref="B169:Y169"/>
    <mergeCell ref="L173:M173"/>
  </mergeCells>
  <phoneticPr fontId="4"/>
  <conditionalFormatting sqref="Q24:Y24">
    <cfRule type="expression" dxfId="4" priority="4">
      <formula>#REF!=""</formula>
    </cfRule>
  </conditionalFormatting>
  <conditionalFormatting sqref="R45:Y46">
    <cfRule type="expression" dxfId="3" priority="1">
      <formula>$R$46&lt;&gt;""</formula>
    </cfRule>
  </conditionalFormatting>
  <conditionalFormatting sqref="P117 P120:W126 P130:W130 P127:P129">
    <cfRule type="expression" dxfId="2" priority="3">
      <formula>$O117="×"</formula>
    </cfRule>
  </conditionalFormatting>
  <conditionalFormatting sqref="V68">
    <cfRule type="expression" dxfId="1" priority="2">
      <formula>$O$67="○"</formula>
    </cfRule>
  </conditionalFormatting>
  <conditionalFormatting sqref="P86:W92 P63:W67 P96:W115 P69:W82">
    <cfRule type="expression" dxfId="0" priority="5">
      <formula>$O63="×"</formula>
    </cfRule>
  </conditionalFormatting>
  <dataValidations count="8">
    <dataValidation type="list" allowBlank="1" showInputMessage="1" showErrorMessage="1" sqref="B15:B17" xr:uid="{2C4034CA-9BE0-48B0-9167-6F9CB5A982DA}">
      <formula1>"□,■"</formula1>
    </dataValidation>
    <dataValidation type="list" allowBlank="1" showInputMessage="1" showErrorMessage="1" sqref="M158:M168" xr:uid="{04843027-0129-4D00-8B71-8EB3363C345C}">
      <formula1>G.単位</formula1>
    </dataValidation>
    <dataValidation type="list" allowBlank="1" showInputMessage="1" showErrorMessage="1" sqref="B158:C168" xr:uid="{4FCD4B75-E52E-4525-8B8A-77540B31ADCF}">
      <formula1>F.施設</formula1>
    </dataValidation>
    <dataValidation type="list" allowBlank="1" showInputMessage="1" showErrorMessage="1" sqref="N74:N75 N80:N82 N143:N144 N101:N105 N77:N78 N70:N71 N147:N149 P152" xr:uid="{EE40347E-3C14-49D1-913B-20A9CF18543D}">
      <formula1>Ｃ1.計画欄</formula1>
    </dataValidation>
    <dataValidation type="list" allowBlank="1" showInputMessage="1" showErrorMessage="1" sqref="O70:O71 O101:O105 O80:O82 O143:O144 O74:O75 O77:O78 N65:O66 O147:O149 Q152" xr:uid="{AC2F6D16-B51E-4DAE-8B8E-3EE46DBA4153}">
      <formula1>Ｃ2.実施欄</formula1>
    </dataValidation>
    <dataValidation type="list" allowBlank="1" showInputMessage="1" showErrorMessage="1" sqref="X158:Y168 B55:P55 W183:X183 W185:X185 W187:X187 W189:X189 W191:X191" xr:uid="{20B0EEF2-354B-4837-A255-FB93064A27BD}">
      <formula1>B.○か空白</formula1>
    </dataValidation>
    <dataValidation type="list" allowBlank="1" showInputMessage="1" showErrorMessage="1" sqref="L175:M175 L173:M173 L179:M179" xr:uid="{46CBF317-5182-4841-B0E8-DCBCD0492A01}">
      <formula1>"○,　"</formula1>
    </dataValidation>
    <dataValidation type="list" allowBlank="1" showInputMessage="1" showErrorMessage="1" sqref="D158:F168" xr:uid="{69267A10-048A-4C03-BB68-A3B577C4B9D6}">
      <formula1>INDIRECT($B$158)</formula1>
    </dataValidation>
  </dataValidations>
  <printOptions horizontalCentered="1"/>
  <pageMargins left="0.59055118110236227" right="0.31496062992125984" top="0.74803149606299213" bottom="0.74803149606299213" header="0.31496062992125984" footer="0.31496062992125984"/>
  <pageSetup paperSize="9" scale="81" fitToHeight="0" orientation="portrait" r:id="rId1"/>
  <rowBreaks count="6" manualBreakCount="6">
    <brk id="21" max="16383" man="1"/>
    <brk id="47" max="25" man="1"/>
    <brk id="92" max="25" man="1"/>
    <brk id="118" max="25" man="1"/>
    <brk id="152" max="25" man="1"/>
    <brk id="193"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AAB42-CA15-483E-B35D-F93103FF1F08}">
  <sheetPr>
    <tabColor rgb="FFFF0000"/>
    <pageSetUpPr fitToPage="1"/>
  </sheetPr>
  <dimension ref="A1:AM67"/>
  <sheetViews>
    <sheetView showGridLines="0" view="pageBreakPreview" zoomScale="53" zoomScaleNormal="86" zoomScaleSheetLayoutView="77" workbookViewId="0">
      <selection activeCell="B159" sqref="B159:C159"/>
    </sheetView>
  </sheetViews>
  <sheetFormatPr defaultColWidth="8.6640625" defaultRowHeight="16.2" x14ac:dyDescent="0.2"/>
  <cols>
    <col min="1" max="1" width="3.21875" style="54" customWidth="1"/>
    <col min="2" max="2" width="4.6640625" style="54" customWidth="1"/>
    <col min="3" max="4" width="5.88671875" style="54" customWidth="1"/>
    <col min="5" max="14" width="6.109375" style="54" customWidth="1"/>
    <col min="15" max="37" width="4.33203125" style="54" customWidth="1"/>
    <col min="38" max="38" width="4.6640625" style="54" customWidth="1"/>
    <col min="39" max="39" width="10.6640625" style="54" customWidth="1"/>
    <col min="40" max="61" width="4.6640625" style="54" customWidth="1"/>
    <col min="62" max="16384" width="8.6640625" style="54"/>
  </cols>
  <sheetData>
    <row r="1" spans="1:26" s="211" customFormat="1" ht="19.5" customHeight="1" x14ac:dyDescent="0.2">
      <c r="A1" s="209"/>
      <c r="B1" s="210" t="s">
        <v>390</v>
      </c>
      <c r="C1" s="209"/>
      <c r="D1" s="209"/>
      <c r="E1" s="209"/>
      <c r="F1" s="209"/>
      <c r="G1" s="209"/>
      <c r="H1" s="209"/>
      <c r="I1" s="209"/>
      <c r="J1" s="209"/>
      <c r="K1" s="209"/>
      <c r="L1" s="209"/>
      <c r="M1" s="209"/>
      <c r="N1" s="209"/>
      <c r="O1" s="209"/>
      <c r="P1" s="209"/>
      <c r="Q1" s="209"/>
      <c r="R1" s="209"/>
      <c r="S1" s="209"/>
      <c r="T1" s="209"/>
      <c r="U1" s="209"/>
      <c r="V1" s="209"/>
      <c r="W1" s="209"/>
      <c r="X1" s="209"/>
      <c r="Y1" s="209"/>
      <c r="Z1" s="209"/>
    </row>
    <row r="2" spans="1:26" s="211" customFormat="1" ht="9" customHeight="1" x14ac:dyDescent="0.2">
      <c r="A2" s="209"/>
      <c r="B2" s="209"/>
      <c r="C2" s="212"/>
      <c r="D2" s="209"/>
      <c r="E2" s="209"/>
      <c r="F2" s="213"/>
      <c r="G2" s="209"/>
      <c r="H2" s="209"/>
      <c r="I2" s="214"/>
      <c r="J2" s="214"/>
      <c r="K2" s="214"/>
      <c r="L2" s="214"/>
      <c r="M2" s="209"/>
      <c r="N2" s="209"/>
      <c r="O2" s="209"/>
      <c r="P2" s="209"/>
      <c r="Q2" s="209"/>
      <c r="R2" s="209"/>
      <c r="S2" s="209"/>
      <c r="T2" s="209"/>
      <c r="U2" s="209"/>
      <c r="V2" s="209"/>
      <c r="W2" s="209"/>
      <c r="X2" s="209"/>
      <c r="Y2" s="209"/>
      <c r="Z2" s="209"/>
    </row>
    <row r="3" spans="1:26" s="211" customFormat="1" ht="19.5" customHeight="1" x14ac:dyDescent="0.2">
      <c r="A3" s="209"/>
      <c r="B3" s="210" t="s">
        <v>391</v>
      </c>
      <c r="C3" s="209"/>
      <c r="D3" s="209"/>
      <c r="E3" s="209"/>
      <c r="F3" s="209"/>
      <c r="G3" s="209"/>
      <c r="H3" s="209"/>
      <c r="I3" s="209"/>
      <c r="J3" s="209"/>
      <c r="K3" s="209"/>
      <c r="L3" s="209"/>
      <c r="M3" s="209"/>
      <c r="N3" s="209"/>
      <c r="O3" s="209"/>
      <c r="P3" s="209"/>
      <c r="Q3" s="209"/>
      <c r="R3" s="209"/>
      <c r="S3" s="209"/>
      <c r="T3" s="209"/>
      <c r="U3" s="209"/>
      <c r="V3" s="209"/>
      <c r="W3" s="209"/>
      <c r="X3" s="209"/>
      <c r="Y3" s="209"/>
      <c r="Z3" s="209"/>
    </row>
    <row r="4" spans="1:26" s="211" customFormat="1" ht="13.2" customHeight="1" x14ac:dyDescent="0.2">
      <c r="A4" s="209"/>
      <c r="B4" s="209"/>
      <c r="C4" s="743" t="s">
        <v>392</v>
      </c>
      <c r="D4" s="743"/>
      <c r="E4" s="743"/>
      <c r="F4" s="743"/>
      <c r="G4" s="743"/>
      <c r="H4" s="743"/>
      <c r="I4" s="743"/>
      <c r="J4" s="743"/>
      <c r="K4" s="743"/>
      <c r="L4" s="743"/>
      <c r="M4" s="743" t="s">
        <v>393</v>
      </c>
      <c r="N4" s="743"/>
      <c r="O4" s="743"/>
      <c r="P4" s="743"/>
      <c r="Q4" s="743"/>
      <c r="R4" s="743"/>
      <c r="S4" s="743"/>
      <c r="T4" s="743"/>
      <c r="U4" s="743"/>
      <c r="V4" s="743"/>
      <c r="W4" s="209"/>
      <c r="X4" s="209"/>
      <c r="Y4" s="209"/>
      <c r="Z4" s="209"/>
    </row>
    <row r="5" spans="1:26" s="211" customFormat="1" ht="13.2" customHeight="1" x14ac:dyDescent="0.2">
      <c r="A5" s="209"/>
      <c r="B5" s="209"/>
      <c r="C5" s="743"/>
      <c r="D5" s="743"/>
      <c r="E5" s="743"/>
      <c r="F5" s="743"/>
      <c r="G5" s="743"/>
      <c r="H5" s="743"/>
      <c r="I5" s="743"/>
      <c r="J5" s="743"/>
      <c r="K5" s="743"/>
      <c r="L5" s="743"/>
      <c r="M5" s="743"/>
      <c r="N5" s="743"/>
      <c r="O5" s="743"/>
      <c r="P5" s="743"/>
      <c r="Q5" s="743"/>
      <c r="R5" s="743"/>
      <c r="S5" s="743"/>
      <c r="T5" s="743"/>
      <c r="U5" s="743"/>
      <c r="V5" s="743"/>
      <c r="W5" s="209"/>
      <c r="X5" s="209"/>
      <c r="Y5" s="209"/>
      <c r="Z5" s="209"/>
    </row>
    <row r="6" spans="1:26" s="211" customFormat="1" ht="13.2" customHeight="1" x14ac:dyDescent="0.2">
      <c r="A6" s="209"/>
      <c r="B6" s="209"/>
      <c r="C6" s="743"/>
      <c r="D6" s="743"/>
      <c r="E6" s="743"/>
      <c r="F6" s="743"/>
      <c r="G6" s="743"/>
      <c r="H6" s="743"/>
      <c r="I6" s="743"/>
      <c r="J6" s="743"/>
      <c r="K6" s="743"/>
      <c r="L6" s="743"/>
      <c r="M6" s="743"/>
      <c r="N6" s="743"/>
      <c r="O6" s="743"/>
      <c r="P6" s="743"/>
      <c r="Q6" s="743"/>
      <c r="R6" s="743"/>
      <c r="S6" s="743"/>
      <c r="T6" s="743"/>
      <c r="U6" s="743"/>
      <c r="V6" s="743"/>
      <c r="W6" s="209"/>
      <c r="X6" s="209"/>
      <c r="Y6" s="209"/>
      <c r="Z6" s="209"/>
    </row>
    <row r="7" spans="1:26" s="211" customFormat="1" x14ac:dyDescent="0.2">
      <c r="A7" s="209"/>
      <c r="B7" s="209"/>
      <c r="C7" s="744" t="s">
        <v>394</v>
      </c>
      <c r="D7" s="744"/>
      <c r="E7" s="744"/>
      <c r="F7" s="744"/>
      <c r="G7" s="744"/>
      <c r="H7" s="744" t="s">
        <v>395</v>
      </c>
      <c r="I7" s="744"/>
      <c r="J7" s="744"/>
      <c r="K7" s="744"/>
      <c r="L7" s="744"/>
      <c r="M7" s="744" t="s">
        <v>396</v>
      </c>
      <c r="N7" s="744"/>
      <c r="O7" s="744"/>
      <c r="P7" s="744"/>
      <c r="Q7" s="744"/>
      <c r="R7" s="744" t="s">
        <v>397</v>
      </c>
      <c r="S7" s="744"/>
      <c r="T7" s="744"/>
      <c r="U7" s="744"/>
      <c r="V7" s="744"/>
      <c r="W7" s="209"/>
      <c r="X7" s="209"/>
      <c r="Y7" s="209"/>
      <c r="Z7" s="209"/>
    </row>
    <row r="8" spans="1:26" s="211" customFormat="1" x14ac:dyDescent="0.2">
      <c r="A8" s="209"/>
      <c r="B8" s="209"/>
      <c r="C8" s="733"/>
      <c r="D8" s="733"/>
      <c r="E8" s="733"/>
      <c r="F8" s="733"/>
      <c r="G8" s="733"/>
      <c r="H8" s="215"/>
      <c r="I8" s="216" t="s">
        <v>398</v>
      </c>
      <c r="J8" s="217" t="s">
        <v>399</v>
      </c>
      <c r="K8" s="218"/>
      <c r="L8" s="219" t="s">
        <v>398</v>
      </c>
      <c r="M8" s="738"/>
      <c r="N8" s="739"/>
      <c r="O8" s="739"/>
      <c r="P8" s="739"/>
      <c r="Q8" s="736"/>
      <c r="R8" s="215"/>
      <c r="S8" s="216" t="s">
        <v>398</v>
      </c>
      <c r="T8" s="217" t="s">
        <v>399</v>
      </c>
      <c r="U8" s="218"/>
      <c r="V8" s="219" t="s">
        <v>398</v>
      </c>
      <c r="W8" s="209"/>
      <c r="X8" s="209"/>
      <c r="Y8" s="209"/>
      <c r="Z8" s="209"/>
    </row>
    <row r="9" spans="1:26" s="211" customFormat="1" x14ac:dyDescent="0.2">
      <c r="A9" s="209"/>
      <c r="B9" s="209"/>
      <c r="C9" s="740"/>
      <c r="D9" s="741"/>
      <c r="E9" s="741"/>
      <c r="F9" s="741"/>
      <c r="G9" s="742"/>
      <c r="H9" s="215"/>
      <c r="I9" s="216" t="s">
        <v>398</v>
      </c>
      <c r="J9" s="217" t="s">
        <v>399</v>
      </c>
      <c r="K9" s="218"/>
      <c r="L9" s="219" t="s">
        <v>398</v>
      </c>
      <c r="M9" s="736"/>
      <c r="N9" s="737"/>
      <c r="O9" s="737"/>
      <c r="P9" s="737"/>
      <c r="Q9" s="737"/>
      <c r="R9" s="215"/>
      <c r="S9" s="216" t="s">
        <v>398</v>
      </c>
      <c r="T9" s="217" t="s">
        <v>399</v>
      </c>
      <c r="U9" s="218"/>
      <c r="V9" s="219" t="s">
        <v>398</v>
      </c>
      <c r="W9" s="209"/>
      <c r="X9" s="209"/>
      <c r="Y9" s="209"/>
      <c r="Z9" s="209"/>
    </row>
    <row r="10" spans="1:26" s="211" customFormat="1" x14ac:dyDescent="0.2">
      <c r="A10" s="209"/>
      <c r="B10" s="209"/>
      <c r="C10" s="733"/>
      <c r="D10" s="733"/>
      <c r="E10" s="733"/>
      <c r="F10" s="733"/>
      <c r="G10" s="733"/>
      <c r="H10" s="215"/>
      <c r="I10" s="216" t="s">
        <v>398</v>
      </c>
      <c r="J10" s="217" t="s">
        <v>399</v>
      </c>
      <c r="K10" s="218"/>
      <c r="L10" s="219" t="s">
        <v>398</v>
      </c>
      <c r="M10" s="736"/>
      <c r="N10" s="737"/>
      <c r="O10" s="737"/>
      <c r="P10" s="737"/>
      <c r="Q10" s="737"/>
      <c r="R10" s="215"/>
      <c r="S10" s="216" t="s">
        <v>398</v>
      </c>
      <c r="T10" s="217" t="s">
        <v>399</v>
      </c>
      <c r="U10" s="218"/>
      <c r="V10" s="219" t="s">
        <v>398</v>
      </c>
      <c r="W10" s="209"/>
      <c r="X10" s="209"/>
      <c r="Y10" s="209"/>
      <c r="Z10" s="209"/>
    </row>
    <row r="11" spans="1:26" s="211" customFormat="1" x14ac:dyDescent="0.2">
      <c r="A11" s="209"/>
      <c r="B11" s="209"/>
      <c r="C11" s="733"/>
      <c r="D11" s="733"/>
      <c r="E11" s="733"/>
      <c r="F11" s="733"/>
      <c r="G11" s="733"/>
      <c r="H11" s="215"/>
      <c r="I11" s="216" t="s">
        <v>398</v>
      </c>
      <c r="J11" s="217" t="s">
        <v>399</v>
      </c>
      <c r="K11" s="218"/>
      <c r="L11" s="219" t="s">
        <v>398</v>
      </c>
      <c r="M11" s="736"/>
      <c r="N11" s="737"/>
      <c r="O11" s="737"/>
      <c r="P11" s="737"/>
      <c r="Q11" s="737"/>
      <c r="R11" s="215"/>
      <c r="S11" s="216" t="s">
        <v>398</v>
      </c>
      <c r="T11" s="217" t="s">
        <v>399</v>
      </c>
      <c r="U11" s="218"/>
      <c r="V11" s="219" t="s">
        <v>398</v>
      </c>
      <c r="W11" s="209"/>
      <c r="X11" s="209"/>
      <c r="Y11" s="209"/>
      <c r="Z11" s="209"/>
    </row>
    <row r="12" spans="1:26" s="211" customFormat="1" x14ac:dyDescent="0.2">
      <c r="A12" s="209"/>
      <c r="B12" s="209"/>
      <c r="C12" s="733"/>
      <c r="D12" s="733"/>
      <c r="E12" s="733"/>
      <c r="F12" s="733"/>
      <c r="G12" s="733"/>
      <c r="H12" s="215"/>
      <c r="I12" s="216" t="s">
        <v>398</v>
      </c>
      <c r="J12" s="217" t="s">
        <v>399</v>
      </c>
      <c r="K12" s="218"/>
      <c r="L12" s="219" t="s">
        <v>398</v>
      </c>
      <c r="M12" s="736"/>
      <c r="N12" s="737"/>
      <c r="O12" s="737"/>
      <c r="P12" s="737"/>
      <c r="Q12" s="737"/>
      <c r="R12" s="215"/>
      <c r="S12" s="216" t="s">
        <v>398</v>
      </c>
      <c r="T12" s="217" t="s">
        <v>399</v>
      </c>
      <c r="U12" s="218"/>
      <c r="V12" s="219" t="s">
        <v>398</v>
      </c>
      <c r="W12" s="209"/>
      <c r="X12" s="209"/>
      <c r="Y12" s="209"/>
      <c r="Z12" s="209"/>
    </row>
    <row r="13" spans="1:26" s="211" customFormat="1" x14ac:dyDescent="0.2">
      <c r="A13" s="209"/>
      <c r="B13" s="209"/>
      <c r="C13" s="733"/>
      <c r="D13" s="733"/>
      <c r="E13" s="733"/>
      <c r="F13" s="733"/>
      <c r="G13" s="733"/>
      <c r="H13" s="215"/>
      <c r="I13" s="216" t="s">
        <v>398</v>
      </c>
      <c r="J13" s="217" t="s">
        <v>399</v>
      </c>
      <c r="K13" s="218"/>
      <c r="L13" s="219" t="s">
        <v>398</v>
      </c>
      <c r="M13" s="736"/>
      <c r="N13" s="737"/>
      <c r="O13" s="737"/>
      <c r="P13" s="737"/>
      <c r="Q13" s="737"/>
      <c r="R13" s="215"/>
      <c r="S13" s="216" t="s">
        <v>398</v>
      </c>
      <c r="T13" s="217" t="s">
        <v>399</v>
      </c>
      <c r="U13" s="218"/>
      <c r="V13" s="219" t="s">
        <v>398</v>
      </c>
      <c r="W13" s="209"/>
      <c r="X13" s="209"/>
      <c r="Y13" s="209"/>
      <c r="Z13" s="209"/>
    </row>
    <row r="14" spans="1:26" s="211" customFormat="1" x14ac:dyDescent="0.2">
      <c r="A14" s="209"/>
      <c r="B14" s="209"/>
      <c r="C14" s="733"/>
      <c r="D14" s="733"/>
      <c r="E14" s="733"/>
      <c r="F14" s="733"/>
      <c r="G14" s="733"/>
      <c r="H14" s="215"/>
      <c r="I14" s="216" t="s">
        <v>398</v>
      </c>
      <c r="J14" s="217" t="s">
        <v>399</v>
      </c>
      <c r="K14" s="218"/>
      <c r="L14" s="219" t="s">
        <v>398</v>
      </c>
      <c r="M14" s="736"/>
      <c r="N14" s="737"/>
      <c r="O14" s="737"/>
      <c r="P14" s="737"/>
      <c r="Q14" s="737"/>
      <c r="R14" s="215"/>
      <c r="S14" s="216" t="s">
        <v>398</v>
      </c>
      <c r="T14" s="217" t="s">
        <v>399</v>
      </c>
      <c r="U14" s="218"/>
      <c r="V14" s="219" t="s">
        <v>398</v>
      </c>
      <c r="W14" s="209"/>
      <c r="X14" s="209"/>
      <c r="Y14" s="209"/>
      <c r="Z14" s="209"/>
    </row>
    <row r="15" spans="1:26" s="211" customFormat="1" x14ac:dyDescent="0.2">
      <c r="A15" s="209"/>
      <c r="B15" s="209"/>
      <c r="C15" s="733"/>
      <c r="D15" s="733"/>
      <c r="E15" s="733"/>
      <c r="F15" s="733"/>
      <c r="G15" s="733"/>
      <c r="H15" s="215"/>
      <c r="I15" s="216" t="s">
        <v>398</v>
      </c>
      <c r="J15" s="217" t="s">
        <v>399</v>
      </c>
      <c r="K15" s="218"/>
      <c r="L15" s="219" t="s">
        <v>398</v>
      </c>
      <c r="M15" s="736"/>
      <c r="N15" s="737"/>
      <c r="O15" s="737"/>
      <c r="P15" s="737"/>
      <c r="Q15" s="737"/>
      <c r="R15" s="215"/>
      <c r="S15" s="216" t="s">
        <v>398</v>
      </c>
      <c r="T15" s="217" t="s">
        <v>399</v>
      </c>
      <c r="U15" s="218"/>
      <c r="V15" s="219" t="s">
        <v>398</v>
      </c>
      <c r="W15" s="209"/>
      <c r="X15" s="209"/>
      <c r="Y15" s="209"/>
      <c r="Z15" s="209"/>
    </row>
    <row r="16" spans="1:26" s="211" customFormat="1" x14ac:dyDescent="0.2">
      <c r="A16" s="209"/>
      <c r="B16" s="209"/>
      <c r="C16" s="733"/>
      <c r="D16" s="733"/>
      <c r="E16" s="733"/>
      <c r="F16" s="733"/>
      <c r="G16" s="733"/>
      <c r="H16" s="215"/>
      <c r="I16" s="216" t="s">
        <v>398</v>
      </c>
      <c r="J16" s="217" t="s">
        <v>399</v>
      </c>
      <c r="K16" s="218"/>
      <c r="L16" s="219" t="s">
        <v>398</v>
      </c>
      <c r="M16" s="736"/>
      <c r="N16" s="737"/>
      <c r="O16" s="737"/>
      <c r="P16" s="737"/>
      <c r="Q16" s="737"/>
      <c r="R16" s="215"/>
      <c r="S16" s="216" t="s">
        <v>398</v>
      </c>
      <c r="T16" s="217" t="s">
        <v>399</v>
      </c>
      <c r="U16" s="218"/>
      <c r="V16" s="219" t="s">
        <v>398</v>
      </c>
      <c r="W16" s="209"/>
      <c r="X16" s="209"/>
      <c r="Y16" s="209"/>
      <c r="Z16" s="209"/>
    </row>
    <row r="17" spans="1:37" s="211" customFormat="1" x14ac:dyDescent="0.2">
      <c r="A17" s="209"/>
      <c r="B17" s="209"/>
      <c r="C17" s="733"/>
      <c r="D17" s="733"/>
      <c r="E17" s="733"/>
      <c r="F17" s="733"/>
      <c r="G17" s="733"/>
      <c r="H17" s="220"/>
      <c r="I17" s="221" t="s">
        <v>398</v>
      </c>
      <c r="J17" s="222" t="s">
        <v>399</v>
      </c>
      <c r="K17" s="223"/>
      <c r="L17" s="224" t="s">
        <v>398</v>
      </c>
      <c r="M17" s="734"/>
      <c r="N17" s="735"/>
      <c r="O17" s="735"/>
      <c r="P17" s="735"/>
      <c r="Q17" s="735"/>
      <c r="R17" s="220"/>
      <c r="S17" s="221" t="s">
        <v>398</v>
      </c>
      <c r="T17" s="222" t="s">
        <v>399</v>
      </c>
      <c r="U17" s="223"/>
      <c r="V17" s="224" t="s">
        <v>398</v>
      </c>
      <c r="W17" s="209"/>
      <c r="X17" s="209"/>
      <c r="Y17" s="209"/>
      <c r="Z17" s="209"/>
    </row>
    <row r="18" spans="1:37" s="211" customFormat="1" x14ac:dyDescent="0.2">
      <c r="A18" s="209"/>
      <c r="B18" s="209"/>
      <c r="C18" s="733"/>
      <c r="D18" s="733"/>
      <c r="E18" s="733"/>
      <c r="F18" s="733"/>
      <c r="G18" s="733"/>
      <c r="H18" s="220"/>
      <c r="I18" s="221" t="s">
        <v>398</v>
      </c>
      <c r="J18" s="222" t="s">
        <v>399</v>
      </c>
      <c r="K18" s="223"/>
      <c r="L18" s="224" t="s">
        <v>398</v>
      </c>
      <c r="M18" s="734"/>
      <c r="N18" s="735"/>
      <c r="O18" s="735"/>
      <c r="P18" s="735"/>
      <c r="Q18" s="735"/>
      <c r="R18" s="220"/>
      <c r="S18" s="221" t="s">
        <v>398</v>
      </c>
      <c r="T18" s="222" t="s">
        <v>399</v>
      </c>
      <c r="U18" s="223"/>
      <c r="V18" s="224" t="s">
        <v>398</v>
      </c>
      <c r="W18" s="209"/>
      <c r="X18" s="209"/>
      <c r="Y18" s="209"/>
      <c r="Z18" s="209"/>
    </row>
    <row r="19" spans="1:37" s="211" customFormat="1" x14ac:dyDescent="0.2">
      <c r="A19" s="209"/>
      <c r="B19" s="209"/>
      <c r="C19" s="733"/>
      <c r="D19" s="733"/>
      <c r="E19" s="733"/>
      <c r="F19" s="733"/>
      <c r="G19" s="733"/>
      <c r="H19" s="220"/>
      <c r="I19" s="221" t="s">
        <v>398</v>
      </c>
      <c r="J19" s="222" t="s">
        <v>399</v>
      </c>
      <c r="K19" s="223"/>
      <c r="L19" s="224" t="s">
        <v>398</v>
      </c>
      <c r="M19" s="734"/>
      <c r="N19" s="735"/>
      <c r="O19" s="735"/>
      <c r="P19" s="735"/>
      <c r="Q19" s="735"/>
      <c r="R19" s="220"/>
      <c r="S19" s="221" t="s">
        <v>398</v>
      </c>
      <c r="T19" s="222" t="s">
        <v>399</v>
      </c>
      <c r="U19" s="223"/>
      <c r="V19" s="224" t="s">
        <v>398</v>
      </c>
      <c r="W19" s="209"/>
      <c r="X19" s="209"/>
      <c r="Y19" s="209"/>
      <c r="Z19" s="209"/>
    </row>
    <row r="20" spans="1:37" s="211" customFormat="1" x14ac:dyDescent="0.2">
      <c r="A20" s="209"/>
      <c r="B20" s="209"/>
      <c r="C20" s="213" t="s">
        <v>400</v>
      </c>
      <c r="D20" s="209"/>
      <c r="E20" s="209"/>
      <c r="F20" s="209"/>
      <c r="G20" s="209"/>
      <c r="H20" s="209"/>
      <c r="I20" s="209"/>
      <c r="J20" s="209"/>
      <c r="K20" s="209"/>
      <c r="L20" s="209"/>
      <c r="M20" s="209"/>
      <c r="N20" s="209"/>
      <c r="O20" s="209"/>
      <c r="P20" s="209"/>
      <c r="Q20" s="209"/>
      <c r="R20" s="209"/>
      <c r="S20" s="209"/>
      <c r="T20" s="209"/>
      <c r="U20" s="209"/>
      <c r="V20" s="209"/>
      <c r="W20" s="209"/>
      <c r="X20" s="209"/>
      <c r="Y20" s="209"/>
      <c r="Z20" s="209"/>
    </row>
    <row r="21" spans="1:37" s="211" customFormat="1" x14ac:dyDescent="0.2">
      <c r="A21" s="209"/>
      <c r="B21" s="209"/>
      <c r="C21" s="213" t="s">
        <v>401</v>
      </c>
      <c r="D21" s="209"/>
      <c r="E21" s="209"/>
      <c r="F21" s="209"/>
      <c r="G21" s="209"/>
      <c r="H21" s="209"/>
      <c r="I21" s="209"/>
      <c r="J21" s="209"/>
      <c r="K21" s="209"/>
      <c r="L21" s="209"/>
      <c r="M21" s="209"/>
      <c r="N21" s="209"/>
      <c r="O21" s="209"/>
      <c r="P21" s="209"/>
      <c r="Q21" s="209"/>
      <c r="R21" s="209"/>
      <c r="S21" s="209"/>
      <c r="T21" s="209"/>
      <c r="U21" s="209"/>
      <c r="V21" s="209"/>
      <c r="W21" s="209"/>
      <c r="X21" s="209"/>
      <c r="Y21" s="209"/>
      <c r="Z21" s="209"/>
    </row>
    <row r="22" spans="1:37" s="211" customFormat="1" ht="8.6999999999999993" customHeight="1" x14ac:dyDescent="0.2">
      <c r="A22" s="209"/>
      <c r="B22" s="209"/>
      <c r="C22" s="213"/>
      <c r="D22" s="209"/>
      <c r="E22" s="209"/>
      <c r="F22" s="209"/>
      <c r="G22" s="209"/>
      <c r="H22" s="209"/>
      <c r="I22" s="209"/>
      <c r="J22" s="209"/>
      <c r="K22" s="209"/>
      <c r="L22" s="209"/>
      <c r="M22" s="209"/>
      <c r="N22" s="209"/>
      <c r="O22" s="209"/>
      <c r="P22" s="209"/>
      <c r="Q22" s="209"/>
      <c r="R22" s="209"/>
      <c r="S22" s="209"/>
      <c r="T22" s="209"/>
      <c r="U22" s="209"/>
      <c r="V22" s="209"/>
      <c r="W22" s="209"/>
      <c r="X22" s="209"/>
      <c r="Y22" s="209"/>
      <c r="Z22" s="209"/>
    </row>
    <row r="23" spans="1:37" ht="17.399999999999999" x14ac:dyDescent="0.2">
      <c r="B23" s="225" t="s">
        <v>402</v>
      </c>
      <c r="C23" s="226"/>
      <c r="D23" s="226"/>
      <c r="E23" s="226"/>
      <c r="F23" s="226"/>
      <c r="G23" s="227"/>
      <c r="H23" s="227"/>
      <c r="I23" s="227"/>
      <c r="J23" s="227"/>
      <c r="M23" s="226"/>
      <c r="N23" s="226"/>
      <c r="O23" s="226"/>
      <c r="P23" s="226"/>
      <c r="Q23" s="226"/>
    </row>
    <row r="24" spans="1:37" ht="30.75" customHeight="1" x14ac:dyDescent="0.2">
      <c r="B24" s="700" t="s">
        <v>392</v>
      </c>
      <c r="C24" s="701"/>
      <c r="D24" s="704"/>
      <c r="E24" s="364" t="s">
        <v>403</v>
      </c>
      <c r="F24" s="365"/>
      <c r="G24" s="364" t="s">
        <v>404</v>
      </c>
      <c r="H24" s="365"/>
      <c r="I24" s="364" t="s">
        <v>405</v>
      </c>
      <c r="J24" s="365"/>
      <c r="K24" s="364" t="s">
        <v>406</v>
      </c>
      <c r="L24" s="365"/>
      <c r="M24" s="364" t="s">
        <v>407</v>
      </c>
      <c r="N24" s="365"/>
      <c r="O24" s="700" t="s">
        <v>408</v>
      </c>
      <c r="P24" s="701"/>
      <c r="Q24" s="701"/>
      <c r="R24" s="704"/>
      <c r="S24" s="700" t="s">
        <v>409</v>
      </c>
      <c r="T24" s="701"/>
      <c r="U24" s="704"/>
      <c r="V24" s="700" t="s">
        <v>410</v>
      </c>
      <c r="W24" s="701"/>
      <c r="X24" s="704"/>
      <c r="Y24" s="700" t="s">
        <v>411</v>
      </c>
      <c r="Z24" s="701"/>
      <c r="AA24" s="704"/>
      <c r="AB24" s="700" t="s">
        <v>412</v>
      </c>
      <c r="AC24" s="701"/>
      <c r="AD24" s="704"/>
      <c r="AE24" s="700" t="s">
        <v>413</v>
      </c>
      <c r="AF24" s="701"/>
      <c r="AG24" s="704"/>
      <c r="AH24" s="700" t="s">
        <v>45</v>
      </c>
      <c r="AI24" s="701"/>
      <c r="AJ24" s="701"/>
      <c r="AK24" s="704"/>
    </row>
    <row r="25" spans="1:37" ht="30" customHeight="1" x14ac:dyDescent="0.2">
      <c r="B25" s="702"/>
      <c r="C25" s="703"/>
      <c r="D25" s="705"/>
      <c r="E25" s="366"/>
      <c r="F25" s="367"/>
      <c r="G25" s="366"/>
      <c r="H25" s="367"/>
      <c r="I25" s="366"/>
      <c r="J25" s="367"/>
      <c r="K25" s="366"/>
      <c r="L25" s="367"/>
      <c r="M25" s="366"/>
      <c r="N25" s="367"/>
      <c r="O25" s="702"/>
      <c r="P25" s="703"/>
      <c r="Q25" s="703"/>
      <c r="R25" s="705"/>
      <c r="S25" s="702"/>
      <c r="T25" s="703"/>
      <c r="U25" s="705"/>
      <c r="V25" s="702"/>
      <c r="W25" s="703"/>
      <c r="X25" s="705"/>
      <c r="Y25" s="702"/>
      <c r="Z25" s="703"/>
      <c r="AA25" s="705"/>
      <c r="AB25" s="702"/>
      <c r="AC25" s="703"/>
      <c r="AD25" s="705"/>
      <c r="AE25" s="702"/>
      <c r="AF25" s="703"/>
      <c r="AG25" s="705"/>
      <c r="AH25" s="702"/>
      <c r="AI25" s="703"/>
      <c r="AJ25" s="703"/>
      <c r="AK25" s="705"/>
    </row>
    <row r="26" spans="1:37" s="43" customFormat="1" ht="13.2" customHeight="1" x14ac:dyDescent="0.2">
      <c r="B26" s="727" t="s">
        <v>414</v>
      </c>
      <c r="C26" s="728"/>
      <c r="D26" s="729"/>
      <c r="E26" s="716">
        <f>'[1]加算措置（みどり加算）'!E29</f>
        <v>0</v>
      </c>
      <c r="F26" s="717"/>
      <c r="G26" s="716">
        <f>'[1]加算措置（みどり加算）'!G29</f>
        <v>0</v>
      </c>
      <c r="H26" s="717"/>
      <c r="I26" s="716">
        <f>'[1]加算措置（みどり加算）'!I29</f>
        <v>0</v>
      </c>
      <c r="J26" s="717"/>
      <c r="K26" s="716">
        <f>'[1]加算措置（みどり加算）'!K29</f>
        <v>0</v>
      </c>
      <c r="L26" s="717"/>
      <c r="M26" s="716">
        <f>'[1]加算措置（みどり加算）'!M29</f>
        <v>0</v>
      </c>
      <c r="N26" s="717"/>
      <c r="O26" s="720">
        <v>600</v>
      </c>
      <c r="P26" s="721"/>
      <c r="Q26" s="692" t="s">
        <v>415</v>
      </c>
      <c r="R26" s="693"/>
      <c r="S26" s="671">
        <f>E26*O26/10</f>
        <v>0</v>
      </c>
      <c r="T26" s="672"/>
      <c r="U26" s="673"/>
      <c r="V26" s="671">
        <f>G26*O26/10</f>
        <v>0</v>
      </c>
      <c r="W26" s="672"/>
      <c r="X26" s="673"/>
      <c r="Y26" s="671">
        <f>I26*O26/10</f>
        <v>0</v>
      </c>
      <c r="Z26" s="672"/>
      <c r="AA26" s="673"/>
      <c r="AB26" s="671">
        <f>K26*O26/10</f>
        <v>0</v>
      </c>
      <c r="AC26" s="672"/>
      <c r="AD26" s="673"/>
      <c r="AE26" s="671">
        <f>M26*O26/10</f>
        <v>0</v>
      </c>
      <c r="AF26" s="672"/>
      <c r="AG26" s="673"/>
      <c r="AH26" s="708"/>
      <c r="AI26" s="709"/>
      <c r="AJ26" s="709"/>
      <c r="AK26" s="710"/>
    </row>
    <row r="27" spans="1:37" s="43" customFormat="1" ht="19.5" customHeight="1" x14ac:dyDescent="0.2">
      <c r="B27" s="730"/>
      <c r="C27" s="731"/>
      <c r="D27" s="732"/>
      <c r="E27" s="718"/>
      <c r="F27" s="719"/>
      <c r="G27" s="718"/>
      <c r="H27" s="719"/>
      <c r="I27" s="718"/>
      <c r="J27" s="719"/>
      <c r="K27" s="718"/>
      <c r="L27" s="719"/>
      <c r="M27" s="718"/>
      <c r="N27" s="719"/>
      <c r="O27" s="722"/>
      <c r="P27" s="723"/>
      <c r="Q27" s="694"/>
      <c r="R27" s="695"/>
      <c r="S27" s="674"/>
      <c r="T27" s="675"/>
      <c r="U27" s="676"/>
      <c r="V27" s="674"/>
      <c r="W27" s="675"/>
      <c r="X27" s="676"/>
      <c r="Y27" s="674"/>
      <c r="Z27" s="675"/>
      <c r="AA27" s="676"/>
      <c r="AB27" s="674"/>
      <c r="AC27" s="675"/>
      <c r="AD27" s="676"/>
      <c r="AE27" s="674"/>
      <c r="AF27" s="675"/>
      <c r="AG27" s="676"/>
      <c r="AH27" s="724"/>
      <c r="AI27" s="725"/>
      <c r="AJ27" s="725"/>
      <c r="AK27" s="726"/>
    </row>
    <row r="28" spans="1:37" s="43" customFormat="1" ht="13.2" customHeight="1" x14ac:dyDescent="0.2">
      <c r="B28" s="683" t="s">
        <v>379</v>
      </c>
      <c r="C28" s="683"/>
      <c r="D28" s="683"/>
      <c r="E28" s="716">
        <f>'[1]加算措置（みどり加算）'!E31</f>
        <v>0</v>
      </c>
      <c r="F28" s="717"/>
      <c r="G28" s="716">
        <f>'[1]加算措置（みどり加算）'!G31</f>
        <v>0</v>
      </c>
      <c r="H28" s="717"/>
      <c r="I28" s="716">
        <f>'[1]加算措置（みどり加算）'!I31</f>
        <v>0</v>
      </c>
      <c r="J28" s="717"/>
      <c r="K28" s="716">
        <f>'[1]加算措置（みどり加算）'!K31</f>
        <v>0</v>
      </c>
      <c r="L28" s="717"/>
      <c r="M28" s="716">
        <f>'[1]加算措置（みどり加算）'!M31</f>
        <v>0</v>
      </c>
      <c r="N28" s="717"/>
      <c r="O28" s="720">
        <v>3000</v>
      </c>
      <c r="P28" s="721"/>
      <c r="Q28" s="692" t="s">
        <v>415</v>
      </c>
      <c r="R28" s="693"/>
      <c r="S28" s="671">
        <f>E28*O28/10</f>
        <v>0</v>
      </c>
      <c r="T28" s="672"/>
      <c r="U28" s="673"/>
      <c r="V28" s="671">
        <f>G28*O28/10</f>
        <v>0</v>
      </c>
      <c r="W28" s="672"/>
      <c r="X28" s="673"/>
      <c r="Y28" s="671">
        <f>I28*O28/10</f>
        <v>0</v>
      </c>
      <c r="Z28" s="672"/>
      <c r="AA28" s="673"/>
      <c r="AB28" s="671">
        <f>K28*O28/10</f>
        <v>0</v>
      </c>
      <c r="AC28" s="672"/>
      <c r="AD28" s="673"/>
      <c r="AE28" s="671">
        <f>M28*O28/10</f>
        <v>0</v>
      </c>
      <c r="AF28" s="672"/>
      <c r="AG28" s="673"/>
      <c r="AH28" s="708"/>
      <c r="AI28" s="709"/>
      <c r="AJ28" s="709"/>
      <c r="AK28" s="710"/>
    </row>
    <row r="29" spans="1:37" s="43" customFormat="1" ht="19.5" customHeight="1" x14ac:dyDescent="0.2">
      <c r="B29" s="683"/>
      <c r="C29" s="683"/>
      <c r="D29" s="683"/>
      <c r="E29" s="718"/>
      <c r="F29" s="719"/>
      <c r="G29" s="718"/>
      <c r="H29" s="719"/>
      <c r="I29" s="718"/>
      <c r="J29" s="719"/>
      <c r="K29" s="718"/>
      <c r="L29" s="719"/>
      <c r="M29" s="718"/>
      <c r="N29" s="719"/>
      <c r="O29" s="722"/>
      <c r="P29" s="723"/>
      <c r="Q29" s="694"/>
      <c r="R29" s="695"/>
      <c r="S29" s="674"/>
      <c r="T29" s="675"/>
      <c r="U29" s="676"/>
      <c r="V29" s="674"/>
      <c r="W29" s="675"/>
      <c r="X29" s="676"/>
      <c r="Y29" s="674"/>
      <c r="Z29" s="675"/>
      <c r="AA29" s="676"/>
      <c r="AB29" s="674"/>
      <c r="AC29" s="675"/>
      <c r="AD29" s="676"/>
      <c r="AE29" s="674"/>
      <c r="AF29" s="675"/>
      <c r="AG29" s="676"/>
      <c r="AH29" s="724"/>
      <c r="AI29" s="725"/>
      <c r="AJ29" s="725"/>
      <c r="AK29" s="726"/>
    </row>
    <row r="30" spans="1:37" s="43" customFormat="1" ht="13.2" customHeight="1" x14ac:dyDescent="0.2">
      <c r="B30" s="683" t="s">
        <v>327</v>
      </c>
      <c r="C30" s="683"/>
      <c r="D30" s="683"/>
      <c r="E30" s="716">
        <f>'[1]加算措置（みどり加算）'!E33</f>
        <v>0</v>
      </c>
      <c r="F30" s="717"/>
      <c r="G30" s="716">
        <f>'[1]加算措置（みどり加算）'!G33</f>
        <v>0</v>
      </c>
      <c r="H30" s="717"/>
      <c r="I30" s="716">
        <f>'[1]加算措置（みどり加算）'!I33</f>
        <v>0</v>
      </c>
      <c r="J30" s="717"/>
      <c r="K30" s="716">
        <f>'[1]加算措置（みどり加算）'!K33</f>
        <v>0</v>
      </c>
      <c r="L30" s="717"/>
      <c r="M30" s="716">
        <f>'[1]加算措置（みどり加算）'!M33</f>
        <v>0</v>
      </c>
      <c r="N30" s="717"/>
      <c r="O30" s="720">
        <v>6000</v>
      </c>
      <c r="P30" s="721"/>
      <c r="Q30" s="692" t="s">
        <v>415</v>
      </c>
      <c r="R30" s="693"/>
      <c r="S30" s="671">
        <f>E30*O30/10</f>
        <v>0</v>
      </c>
      <c r="T30" s="672"/>
      <c r="U30" s="673"/>
      <c r="V30" s="671">
        <f>G30*O30/10</f>
        <v>0</v>
      </c>
      <c r="W30" s="672"/>
      <c r="X30" s="673"/>
      <c r="Y30" s="671">
        <f>I30*O30/10</f>
        <v>0</v>
      </c>
      <c r="Z30" s="672"/>
      <c r="AA30" s="673"/>
      <c r="AB30" s="671">
        <f>K30*O30/10</f>
        <v>0</v>
      </c>
      <c r="AC30" s="672"/>
      <c r="AD30" s="673"/>
      <c r="AE30" s="671">
        <f>M30*O30/10</f>
        <v>0</v>
      </c>
      <c r="AF30" s="672"/>
      <c r="AG30" s="673"/>
      <c r="AH30" s="708"/>
      <c r="AI30" s="709"/>
      <c r="AJ30" s="709"/>
      <c r="AK30" s="710"/>
    </row>
    <row r="31" spans="1:37" s="43" customFormat="1" ht="19.5" customHeight="1" x14ac:dyDescent="0.2">
      <c r="B31" s="696"/>
      <c r="C31" s="696"/>
      <c r="D31" s="696"/>
      <c r="E31" s="718"/>
      <c r="F31" s="719"/>
      <c r="G31" s="718"/>
      <c r="H31" s="719"/>
      <c r="I31" s="718"/>
      <c r="J31" s="719"/>
      <c r="K31" s="718"/>
      <c r="L31" s="719"/>
      <c r="M31" s="718"/>
      <c r="N31" s="719"/>
      <c r="O31" s="722"/>
      <c r="P31" s="723"/>
      <c r="Q31" s="694"/>
      <c r="R31" s="695"/>
      <c r="S31" s="674"/>
      <c r="T31" s="675"/>
      <c r="U31" s="676"/>
      <c r="V31" s="674"/>
      <c r="W31" s="675"/>
      <c r="X31" s="676"/>
      <c r="Y31" s="674"/>
      <c r="Z31" s="675"/>
      <c r="AA31" s="676"/>
      <c r="AB31" s="674"/>
      <c r="AC31" s="675"/>
      <c r="AD31" s="676"/>
      <c r="AE31" s="674"/>
      <c r="AF31" s="675"/>
      <c r="AG31" s="676"/>
      <c r="AH31" s="711"/>
      <c r="AI31" s="712"/>
      <c r="AJ31" s="712"/>
      <c r="AK31" s="713"/>
    </row>
    <row r="32" spans="1:37" s="43" customFormat="1" ht="13.2" customHeight="1" x14ac:dyDescent="0.2">
      <c r="B32" s="683" t="s">
        <v>328</v>
      </c>
      <c r="C32" s="683"/>
      <c r="D32" s="683"/>
      <c r="E32" s="716">
        <f>'[1]加算措置（みどり加算）'!E35</f>
        <v>0</v>
      </c>
      <c r="F32" s="717"/>
      <c r="G32" s="716">
        <f>'[1]加算措置（みどり加算）'!G35</f>
        <v>0</v>
      </c>
      <c r="H32" s="717"/>
      <c r="I32" s="716">
        <f>'[1]加算措置（みどり加算）'!I35</f>
        <v>0</v>
      </c>
      <c r="J32" s="717"/>
      <c r="K32" s="716">
        <f>'[1]加算措置（みどり加算）'!K35</f>
        <v>0</v>
      </c>
      <c r="L32" s="717"/>
      <c r="M32" s="716">
        <f>'[1]加算措置（みどり加算）'!M35</f>
        <v>0</v>
      </c>
      <c r="N32" s="717"/>
      <c r="O32" s="720">
        <v>2250</v>
      </c>
      <c r="P32" s="721"/>
      <c r="Q32" s="692" t="s">
        <v>415</v>
      </c>
      <c r="R32" s="693"/>
      <c r="S32" s="671">
        <f>E32*O32/10</f>
        <v>0</v>
      </c>
      <c r="T32" s="672"/>
      <c r="U32" s="673"/>
      <c r="V32" s="671">
        <f>G32*O32/10</f>
        <v>0</v>
      </c>
      <c r="W32" s="672"/>
      <c r="X32" s="673"/>
      <c r="Y32" s="671">
        <f>I32*O32/10</f>
        <v>0</v>
      </c>
      <c r="Z32" s="672"/>
      <c r="AA32" s="673"/>
      <c r="AB32" s="671">
        <f>K32*O32/10</f>
        <v>0</v>
      </c>
      <c r="AC32" s="672"/>
      <c r="AD32" s="673"/>
      <c r="AE32" s="671">
        <f>M32*O32/10</f>
        <v>0</v>
      </c>
      <c r="AF32" s="672"/>
      <c r="AG32" s="673"/>
      <c r="AH32" s="708"/>
      <c r="AI32" s="709"/>
      <c r="AJ32" s="709"/>
      <c r="AK32" s="710"/>
    </row>
    <row r="33" spans="2:39" s="43" customFormat="1" ht="19.5" customHeight="1" x14ac:dyDescent="0.2">
      <c r="B33" s="683"/>
      <c r="C33" s="683"/>
      <c r="D33" s="683"/>
      <c r="E33" s="718"/>
      <c r="F33" s="719"/>
      <c r="G33" s="718"/>
      <c r="H33" s="719"/>
      <c r="I33" s="718"/>
      <c r="J33" s="719"/>
      <c r="K33" s="718"/>
      <c r="L33" s="719"/>
      <c r="M33" s="718"/>
      <c r="N33" s="719"/>
      <c r="O33" s="722"/>
      <c r="P33" s="723"/>
      <c r="Q33" s="694"/>
      <c r="R33" s="695"/>
      <c r="S33" s="674"/>
      <c r="T33" s="675"/>
      <c r="U33" s="676"/>
      <c r="V33" s="674"/>
      <c r="W33" s="675"/>
      <c r="X33" s="676"/>
      <c r="Y33" s="674"/>
      <c r="Z33" s="675"/>
      <c r="AA33" s="676"/>
      <c r="AB33" s="674"/>
      <c r="AC33" s="675"/>
      <c r="AD33" s="676"/>
      <c r="AE33" s="674"/>
      <c r="AF33" s="675"/>
      <c r="AG33" s="676"/>
      <c r="AH33" s="711"/>
      <c r="AI33" s="712"/>
      <c r="AJ33" s="712"/>
      <c r="AK33" s="713"/>
    </row>
    <row r="34" spans="2:39" s="43" customFormat="1" ht="18" customHeight="1" x14ac:dyDescent="0.2">
      <c r="B34" s="683" t="s">
        <v>416</v>
      </c>
      <c r="C34" s="683"/>
      <c r="D34" s="683"/>
      <c r="E34" s="716">
        <f>'[1]加算措置（みどり加算）'!E37</f>
        <v>0</v>
      </c>
      <c r="F34" s="717"/>
      <c r="G34" s="716">
        <f>'[1]加算措置（みどり加算）'!G37</f>
        <v>0</v>
      </c>
      <c r="H34" s="717"/>
      <c r="I34" s="716">
        <f>'[1]加算措置（みどり加算）'!I37</f>
        <v>0</v>
      </c>
      <c r="J34" s="717"/>
      <c r="K34" s="716">
        <f>'[1]加算措置（みどり加算）'!K37</f>
        <v>0</v>
      </c>
      <c r="L34" s="717"/>
      <c r="M34" s="716">
        <f>'[1]加算措置（みどり加算）'!M37</f>
        <v>0</v>
      </c>
      <c r="N34" s="717"/>
      <c r="O34" s="720">
        <v>3000</v>
      </c>
      <c r="P34" s="721"/>
      <c r="Q34" s="692" t="s">
        <v>415</v>
      </c>
      <c r="R34" s="693"/>
      <c r="S34" s="671">
        <f>E34*O34/10</f>
        <v>0</v>
      </c>
      <c r="T34" s="672"/>
      <c r="U34" s="673"/>
      <c r="V34" s="671">
        <f>G34*O34/10</f>
        <v>0</v>
      </c>
      <c r="W34" s="672"/>
      <c r="X34" s="673"/>
      <c r="Y34" s="671">
        <f>I34*O34/10</f>
        <v>0</v>
      </c>
      <c r="Z34" s="672"/>
      <c r="AA34" s="673"/>
      <c r="AB34" s="671">
        <f>K34*O34/10</f>
        <v>0</v>
      </c>
      <c r="AC34" s="672"/>
      <c r="AD34" s="673"/>
      <c r="AE34" s="671">
        <f>M34*O34/10</f>
        <v>0</v>
      </c>
      <c r="AF34" s="672"/>
      <c r="AG34" s="673"/>
      <c r="AH34" s="708"/>
      <c r="AI34" s="709"/>
      <c r="AJ34" s="709"/>
      <c r="AK34" s="710"/>
    </row>
    <row r="35" spans="2:39" s="43" customFormat="1" ht="22.5" customHeight="1" x14ac:dyDescent="0.2">
      <c r="B35" s="683"/>
      <c r="C35" s="683"/>
      <c r="D35" s="683"/>
      <c r="E35" s="718"/>
      <c r="F35" s="719"/>
      <c r="G35" s="718"/>
      <c r="H35" s="719"/>
      <c r="I35" s="718"/>
      <c r="J35" s="719"/>
      <c r="K35" s="718"/>
      <c r="L35" s="719"/>
      <c r="M35" s="718"/>
      <c r="N35" s="719"/>
      <c r="O35" s="722"/>
      <c r="P35" s="723"/>
      <c r="Q35" s="694"/>
      <c r="R35" s="695"/>
      <c r="S35" s="674"/>
      <c r="T35" s="675"/>
      <c r="U35" s="676"/>
      <c r="V35" s="674"/>
      <c r="W35" s="675"/>
      <c r="X35" s="676"/>
      <c r="Y35" s="674"/>
      <c r="Z35" s="675"/>
      <c r="AA35" s="676"/>
      <c r="AB35" s="674"/>
      <c r="AC35" s="675"/>
      <c r="AD35" s="676"/>
      <c r="AE35" s="674"/>
      <c r="AF35" s="675"/>
      <c r="AG35" s="676"/>
      <c r="AH35" s="711"/>
      <c r="AI35" s="712"/>
      <c r="AJ35" s="712"/>
      <c r="AK35" s="713"/>
    </row>
    <row r="36" spans="2:39" s="43" customFormat="1" ht="18" customHeight="1" x14ac:dyDescent="0.2">
      <c r="B36" s="683" t="s">
        <v>417</v>
      </c>
      <c r="C36" s="683"/>
      <c r="D36" s="683"/>
      <c r="E36" s="716">
        <f>'[1]加算措置（みどり加算）'!E39</f>
        <v>0</v>
      </c>
      <c r="F36" s="717"/>
      <c r="G36" s="716">
        <f>'[1]加算措置（みどり加算）'!G39</f>
        <v>0</v>
      </c>
      <c r="H36" s="717"/>
      <c r="I36" s="716">
        <f>'[1]加算措置（みどり加算）'!I39</f>
        <v>0</v>
      </c>
      <c r="J36" s="717"/>
      <c r="K36" s="716">
        <f>'[1]加算措置（みどり加算）'!K39</f>
        <v>0</v>
      </c>
      <c r="L36" s="717"/>
      <c r="M36" s="716">
        <f>'[1]加算措置（みどり加算）'!M39</f>
        <v>0</v>
      </c>
      <c r="N36" s="717"/>
      <c r="O36" s="720">
        <v>2250</v>
      </c>
      <c r="P36" s="721"/>
      <c r="Q36" s="692" t="s">
        <v>415</v>
      </c>
      <c r="R36" s="693"/>
      <c r="S36" s="671">
        <f>E36*O36/10</f>
        <v>0</v>
      </c>
      <c r="T36" s="672"/>
      <c r="U36" s="673"/>
      <c r="V36" s="671">
        <f>G36*O36/10</f>
        <v>0</v>
      </c>
      <c r="W36" s="672"/>
      <c r="X36" s="673"/>
      <c r="Y36" s="671">
        <f>I36*O36/10</f>
        <v>0</v>
      </c>
      <c r="Z36" s="672"/>
      <c r="AA36" s="673"/>
      <c r="AB36" s="671">
        <f>K36*O36/10</f>
        <v>0</v>
      </c>
      <c r="AC36" s="672"/>
      <c r="AD36" s="673"/>
      <c r="AE36" s="671">
        <f>M36*O36/10</f>
        <v>0</v>
      </c>
      <c r="AF36" s="672"/>
      <c r="AG36" s="673"/>
      <c r="AH36" s="708"/>
      <c r="AI36" s="709"/>
      <c r="AJ36" s="709"/>
      <c r="AK36" s="710"/>
    </row>
    <row r="37" spans="2:39" s="43" customFormat="1" ht="22.5" customHeight="1" thickBot="1" x14ac:dyDescent="0.25">
      <c r="B37" s="683"/>
      <c r="C37" s="683"/>
      <c r="D37" s="683"/>
      <c r="E37" s="718"/>
      <c r="F37" s="719"/>
      <c r="G37" s="718"/>
      <c r="H37" s="719"/>
      <c r="I37" s="718"/>
      <c r="J37" s="719"/>
      <c r="K37" s="718"/>
      <c r="L37" s="719"/>
      <c r="M37" s="718"/>
      <c r="N37" s="719"/>
      <c r="O37" s="722"/>
      <c r="P37" s="723"/>
      <c r="Q37" s="694"/>
      <c r="R37" s="695"/>
      <c r="S37" s="674"/>
      <c r="T37" s="675"/>
      <c r="U37" s="676"/>
      <c r="V37" s="674"/>
      <c r="W37" s="675"/>
      <c r="X37" s="676"/>
      <c r="Y37" s="674"/>
      <c r="Z37" s="675"/>
      <c r="AA37" s="676"/>
      <c r="AB37" s="674"/>
      <c r="AC37" s="675"/>
      <c r="AD37" s="676"/>
      <c r="AE37" s="674"/>
      <c r="AF37" s="675"/>
      <c r="AG37" s="676"/>
      <c r="AH37" s="711"/>
      <c r="AI37" s="712"/>
      <c r="AJ37" s="712"/>
      <c r="AK37" s="713"/>
    </row>
    <row r="38" spans="2:39" s="43" customFormat="1" ht="19.5" customHeight="1" thickTop="1" x14ac:dyDescent="0.5">
      <c r="B38" s="664" t="s">
        <v>125</v>
      </c>
      <c r="C38" s="665"/>
      <c r="D38" s="666"/>
      <c r="E38" s="714">
        <f>SUM(E26:F37)</f>
        <v>0</v>
      </c>
      <c r="F38" s="715"/>
      <c r="G38" s="714">
        <f>SUM(G26:H37)</f>
        <v>0</v>
      </c>
      <c r="H38" s="715"/>
      <c r="I38" s="714">
        <f>SUM(I26:J37)</f>
        <v>0</v>
      </c>
      <c r="J38" s="715"/>
      <c r="K38" s="714">
        <f>SUM(K26:L37)</f>
        <v>0</v>
      </c>
      <c r="L38" s="715"/>
      <c r="M38" s="714">
        <f>SUM(M26:N37)</f>
        <v>0</v>
      </c>
      <c r="N38" s="715"/>
      <c r="O38" s="669"/>
      <c r="P38" s="670"/>
      <c r="Q38" s="670"/>
      <c r="R38" s="228"/>
      <c r="S38" s="658">
        <f>SUM(S26:U37)</f>
        <v>0</v>
      </c>
      <c r="T38" s="659"/>
      <c r="U38" s="659"/>
      <c r="V38" s="658">
        <f>SUM(V26:X37)</f>
        <v>0</v>
      </c>
      <c r="W38" s="659"/>
      <c r="X38" s="659"/>
      <c r="Y38" s="658">
        <f>SUM(Y26:AA37)</f>
        <v>0</v>
      </c>
      <c r="Z38" s="659"/>
      <c r="AA38" s="659"/>
      <c r="AB38" s="658">
        <f>SUM(AB26:AD37)</f>
        <v>0</v>
      </c>
      <c r="AC38" s="659"/>
      <c r="AD38" s="659"/>
      <c r="AE38" s="658">
        <f>SUM(AE26:AG37)</f>
        <v>0</v>
      </c>
      <c r="AF38" s="659"/>
      <c r="AG38" s="659"/>
      <c r="AH38" s="660"/>
      <c r="AI38" s="661"/>
      <c r="AJ38" s="661"/>
      <c r="AK38" s="662"/>
    </row>
    <row r="39" spans="2:39" ht="13.2" customHeight="1" x14ac:dyDescent="0.45">
      <c r="B39" s="229"/>
      <c r="C39" s="229"/>
      <c r="D39" s="229"/>
      <c r="E39" s="230"/>
      <c r="F39" s="230"/>
      <c r="G39" s="230"/>
      <c r="H39" s="230"/>
      <c r="I39" s="230"/>
      <c r="J39" s="230"/>
      <c r="K39" s="230"/>
      <c r="L39" s="230"/>
      <c r="M39" s="230"/>
      <c r="N39" s="230"/>
      <c r="O39" s="231"/>
      <c r="P39" s="231"/>
      <c r="Q39" s="231"/>
      <c r="R39" s="232"/>
      <c r="S39" s="233"/>
      <c r="T39" s="233"/>
      <c r="U39" s="233"/>
      <c r="V39" s="233"/>
      <c r="W39" s="233"/>
      <c r="X39" s="233"/>
      <c r="Y39" s="233"/>
      <c r="Z39" s="233"/>
      <c r="AA39" s="233"/>
      <c r="AB39" s="233"/>
      <c r="AC39" s="233"/>
      <c r="AD39" s="233"/>
      <c r="AE39" s="233"/>
      <c r="AF39" s="233"/>
      <c r="AG39" s="233"/>
      <c r="AH39" s="234"/>
      <c r="AI39" s="234"/>
      <c r="AJ39" s="234"/>
      <c r="AK39" s="234"/>
    </row>
    <row r="40" spans="2:39" ht="19.5" customHeight="1" x14ac:dyDescent="0.2">
      <c r="B40" s="235" t="s">
        <v>418</v>
      </c>
      <c r="C40" s="236"/>
      <c r="D40" s="236"/>
      <c r="E40" s="236"/>
      <c r="F40" s="236"/>
      <c r="G40" s="237"/>
      <c r="H40" s="237"/>
      <c r="I40" s="237"/>
      <c r="J40" s="237"/>
      <c r="K40" s="109"/>
      <c r="L40" s="109"/>
      <c r="M40" s="236"/>
      <c r="N40" s="236"/>
      <c r="O40" s="236"/>
      <c r="P40" s="236"/>
      <c r="Q40" s="236"/>
      <c r="R40" s="109"/>
      <c r="S40" s="109"/>
      <c r="T40" s="109"/>
      <c r="U40" s="109"/>
      <c r="V40" s="109"/>
      <c r="W40" s="109"/>
      <c r="X40" s="109"/>
      <c r="Y40" s="109"/>
      <c r="Z40" s="109"/>
      <c r="AA40" s="109"/>
      <c r="AB40" s="109"/>
      <c r="AC40" s="109"/>
      <c r="AD40" s="109"/>
      <c r="AE40" s="109"/>
      <c r="AF40" s="109"/>
      <c r="AG40" s="109"/>
      <c r="AH40" s="109"/>
      <c r="AI40" s="109"/>
      <c r="AJ40" s="109"/>
      <c r="AK40" s="109"/>
    </row>
    <row r="41" spans="2:39" ht="19.5" customHeight="1" x14ac:dyDescent="0.2">
      <c r="B41" s="707" t="s">
        <v>419</v>
      </c>
      <c r="C41" s="707"/>
      <c r="D41" s="707"/>
      <c r="E41" s="707"/>
      <c r="F41" s="707"/>
      <c r="G41" s="707"/>
      <c r="H41" s="707"/>
      <c r="I41" s="707"/>
      <c r="J41" s="707"/>
      <c r="K41" s="707"/>
      <c r="L41" s="707"/>
      <c r="M41" s="707"/>
      <c r="N41" s="707"/>
      <c r="O41" s="707"/>
      <c r="P41" s="707"/>
      <c r="Q41" s="707"/>
      <c r="R41" s="707"/>
      <c r="S41" s="707"/>
      <c r="T41" s="707"/>
      <c r="U41" s="707"/>
      <c r="V41" s="707"/>
      <c r="W41" s="109"/>
      <c r="X41" s="109"/>
      <c r="Y41" s="109"/>
      <c r="Z41" s="109"/>
      <c r="AA41" s="109"/>
      <c r="AB41" s="109"/>
      <c r="AC41" s="109"/>
      <c r="AD41" s="109"/>
      <c r="AE41" s="109"/>
      <c r="AF41" s="109"/>
      <c r="AG41" s="109"/>
      <c r="AH41" s="109"/>
      <c r="AI41" s="109"/>
      <c r="AJ41" s="109"/>
      <c r="AK41" s="109"/>
    </row>
    <row r="42" spans="2:39" ht="30" customHeight="1" x14ac:dyDescent="0.2">
      <c r="B42" s="700" t="s">
        <v>392</v>
      </c>
      <c r="C42" s="701"/>
      <c r="D42" s="704"/>
      <c r="E42" s="364" t="s">
        <v>420</v>
      </c>
      <c r="F42" s="365"/>
      <c r="G42" s="364" t="s">
        <v>421</v>
      </c>
      <c r="H42" s="365"/>
      <c r="I42" s="364" t="s">
        <v>422</v>
      </c>
      <c r="J42" s="365"/>
      <c r="K42" s="364" t="s">
        <v>423</v>
      </c>
      <c r="L42" s="365"/>
      <c r="M42" s="364" t="s">
        <v>424</v>
      </c>
      <c r="N42" s="365"/>
      <c r="O42" s="700" t="s">
        <v>408</v>
      </c>
      <c r="P42" s="701"/>
      <c r="Q42" s="701"/>
      <c r="R42" s="704"/>
      <c r="S42" s="700" t="s">
        <v>425</v>
      </c>
      <c r="T42" s="701"/>
      <c r="U42" s="701"/>
      <c r="V42" s="700" t="s">
        <v>426</v>
      </c>
      <c r="W42" s="701"/>
      <c r="X42" s="701"/>
      <c r="Y42" s="700" t="s">
        <v>427</v>
      </c>
      <c r="Z42" s="701"/>
      <c r="AA42" s="701"/>
      <c r="AB42" s="700" t="s">
        <v>428</v>
      </c>
      <c r="AC42" s="701"/>
      <c r="AD42" s="701"/>
      <c r="AE42" s="700" t="s">
        <v>429</v>
      </c>
      <c r="AF42" s="701"/>
      <c r="AG42" s="701"/>
      <c r="AH42" s="700" t="s">
        <v>45</v>
      </c>
      <c r="AI42" s="701"/>
      <c r="AJ42" s="701"/>
      <c r="AK42" s="704"/>
      <c r="AM42" s="560" t="s">
        <v>461</v>
      </c>
    </row>
    <row r="43" spans="2:39" ht="30" customHeight="1" x14ac:dyDescent="0.2">
      <c r="B43" s="702"/>
      <c r="C43" s="703"/>
      <c r="D43" s="705"/>
      <c r="E43" s="366"/>
      <c r="F43" s="367"/>
      <c r="G43" s="366"/>
      <c r="H43" s="367"/>
      <c r="I43" s="366"/>
      <c r="J43" s="367"/>
      <c r="K43" s="366"/>
      <c r="L43" s="367"/>
      <c r="M43" s="366"/>
      <c r="N43" s="367"/>
      <c r="O43" s="702"/>
      <c r="P43" s="703"/>
      <c r="Q43" s="703"/>
      <c r="R43" s="705"/>
      <c r="S43" s="702"/>
      <c r="T43" s="703"/>
      <c r="U43" s="703"/>
      <c r="V43" s="702"/>
      <c r="W43" s="703"/>
      <c r="X43" s="703"/>
      <c r="Y43" s="702"/>
      <c r="Z43" s="703"/>
      <c r="AA43" s="703"/>
      <c r="AB43" s="702"/>
      <c r="AC43" s="703"/>
      <c r="AD43" s="703"/>
      <c r="AE43" s="702"/>
      <c r="AF43" s="703"/>
      <c r="AG43" s="703"/>
      <c r="AH43" s="702"/>
      <c r="AI43" s="703"/>
      <c r="AJ43" s="703"/>
      <c r="AK43" s="705"/>
      <c r="AM43" s="706"/>
    </row>
    <row r="44" spans="2:39" s="43" customFormat="1" ht="13.2" customHeight="1" x14ac:dyDescent="0.2">
      <c r="B44" s="683" t="s">
        <v>414</v>
      </c>
      <c r="C44" s="683"/>
      <c r="D44" s="683"/>
      <c r="E44" s="684">
        <v>0</v>
      </c>
      <c r="F44" s="685"/>
      <c r="G44" s="684">
        <v>0</v>
      </c>
      <c r="H44" s="685"/>
      <c r="I44" s="684">
        <v>0</v>
      </c>
      <c r="J44" s="685"/>
      <c r="K44" s="684">
        <v>0</v>
      </c>
      <c r="L44" s="685"/>
      <c r="M44" s="684">
        <v>0</v>
      </c>
      <c r="N44" s="685"/>
      <c r="O44" s="688">
        <v>600</v>
      </c>
      <c r="P44" s="689"/>
      <c r="Q44" s="692" t="s">
        <v>415</v>
      </c>
      <c r="R44" s="693"/>
      <c r="S44" s="671">
        <f>E44*O44/10</f>
        <v>0</v>
      </c>
      <c r="T44" s="672"/>
      <c r="U44" s="673"/>
      <c r="V44" s="671">
        <f>G44*O44/10</f>
        <v>0</v>
      </c>
      <c r="W44" s="672"/>
      <c r="X44" s="673"/>
      <c r="Y44" s="671">
        <f>I44*O44/10</f>
        <v>0</v>
      </c>
      <c r="Z44" s="672"/>
      <c r="AA44" s="673"/>
      <c r="AB44" s="671">
        <f>K44*O44/10</f>
        <v>0</v>
      </c>
      <c r="AC44" s="672"/>
      <c r="AD44" s="673"/>
      <c r="AE44" s="671">
        <f>M44*O44/10</f>
        <v>0</v>
      </c>
      <c r="AF44" s="672"/>
      <c r="AG44" s="673"/>
      <c r="AH44" s="677"/>
      <c r="AI44" s="678"/>
      <c r="AJ44" s="678"/>
      <c r="AK44" s="679"/>
      <c r="AM44" s="663">
        <f>IF(M44&gt;0,M44,IF(K44&gt;0,K44,IF(I44&gt;0,I44,IF(G44&gt;0,G44,IF(E44&gt;0,E44,0)))))</f>
        <v>0</v>
      </c>
    </row>
    <row r="45" spans="2:39" s="43" customFormat="1" ht="19.5" customHeight="1" x14ac:dyDescent="0.2">
      <c r="B45" s="683"/>
      <c r="C45" s="683"/>
      <c r="D45" s="683"/>
      <c r="E45" s="686"/>
      <c r="F45" s="687"/>
      <c r="G45" s="686"/>
      <c r="H45" s="687"/>
      <c r="I45" s="686"/>
      <c r="J45" s="687"/>
      <c r="K45" s="686"/>
      <c r="L45" s="687"/>
      <c r="M45" s="686"/>
      <c r="N45" s="687"/>
      <c r="O45" s="690"/>
      <c r="P45" s="691"/>
      <c r="Q45" s="694"/>
      <c r="R45" s="695"/>
      <c r="S45" s="674"/>
      <c r="T45" s="675"/>
      <c r="U45" s="676"/>
      <c r="V45" s="674"/>
      <c r="W45" s="675"/>
      <c r="X45" s="676"/>
      <c r="Y45" s="674"/>
      <c r="Z45" s="675"/>
      <c r="AA45" s="676"/>
      <c r="AB45" s="674"/>
      <c r="AC45" s="675"/>
      <c r="AD45" s="676"/>
      <c r="AE45" s="674"/>
      <c r="AF45" s="675"/>
      <c r="AG45" s="676"/>
      <c r="AH45" s="697"/>
      <c r="AI45" s="698"/>
      <c r="AJ45" s="698"/>
      <c r="AK45" s="699"/>
      <c r="AM45" s="663"/>
    </row>
    <row r="46" spans="2:39" s="43" customFormat="1" ht="13.2" customHeight="1" x14ac:dyDescent="0.2">
      <c r="B46" s="683" t="s">
        <v>379</v>
      </c>
      <c r="C46" s="683"/>
      <c r="D46" s="683"/>
      <c r="E46" s="684">
        <v>0</v>
      </c>
      <c r="F46" s="685"/>
      <c r="G46" s="684">
        <v>0</v>
      </c>
      <c r="H46" s="685"/>
      <c r="I46" s="684">
        <v>0</v>
      </c>
      <c r="J46" s="685"/>
      <c r="K46" s="684">
        <v>0</v>
      </c>
      <c r="L46" s="685"/>
      <c r="M46" s="684">
        <v>0</v>
      </c>
      <c r="N46" s="685"/>
      <c r="O46" s="688">
        <v>3000</v>
      </c>
      <c r="P46" s="689"/>
      <c r="Q46" s="692" t="s">
        <v>415</v>
      </c>
      <c r="R46" s="693"/>
      <c r="S46" s="671">
        <f>E46*O46/10</f>
        <v>0</v>
      </c>
      <c r="T46" s="672"/>
      <c r="U46" s="673"/>
      <c r="V46" s="671">
        <f>G46*O46/10</f>
        <v>0</v>
      </c>
      <c r="W46" s="672"/>
      <c r="X46" s="673"/>
      <c r="Y46" s="671">
        <f>I46*O46/10</f>
        <v>0</v>
      </c>
      <c r="Z46" s="672"/>
      <c r="AA46" s="673"/>
      <c r="AB46" s="671">
        <f>K46*O46/10</f>
        <v>0</v>
      </c>
      <c r="AC46" s="672"/>
      <c r="AD46" s="673"/>
      <c r="AE46" s="671">
        <f>M46*O46/10</f>
        <v>0</v>
      </c>
      <c r="AF46" s="672"/>
      <c r="AG46" s="673"/>
      <c r="AH46" s="677"/>
      <c r="AI46" s="678"/>
      <c r="AJ46" s="678"/>
      <c r="AK46" s="679"/>
      <c r="AM46" s="663">
        <f>IF(M46&gt;0,M46,IF(K46&gt;0,K46,IF(I46&gt;0,I46,IF(G46&gt;0,G46,IF(E46&gt;0,E46,0)))))</f>
        <v>0</v>
      </c>
    </row>
    <row r="47" spans="2:39" s="43" customFormat="1" ht="19.5" customHeight="1" x14ac:dyDescent="0.2">
      <c r="B47" s="683"/>
      <c r="C47" s="683"/>
      <c r="D47" s="683"/>
      <c r="E47" s="686"/>
      <c r="F47" s="687"/>
      <c r="G47" s="686"/>
      <c r="H47" s="687"/>
      <c r="I47" s="686"/>
      <c r="J47" s="687"/>
      <c r="K47" s="686"/>
      <c r="L47" s="687"/>
      <c r="M47" s="686"/>
      <c r="N47" s="687"/>
      <c r="O47" s="690"/>
      <c r="P47" s="691"/>
      <c r="Q47" s="694"/>
      <c r="R47" s="695"/>
      <c r="S47" s="674"/>
      <c r="T47" s="675"/>
      <c r="U47" s="676"/>
      <c r="V47" s="674"/>
      <c r="W47" s="675"/>
      <c r="X47" s="676"/>
      <c r="Y47" s="674"/>
      <c r="Z47" s="675"/>
      <c r="AA47" s="676"/>
      <c r="AB47" s="674"/>
      <c r="AC47" s="675"/>
      <c r="AD47" s="676"/>
      <c r="AE47" s="674"/>
      <c r="AF47" s="675"/>
      <c r="AG47" s="676"/>
      <c r="AH47" s="697"/>
      <c r="AI47" s="698"/>
      <c r="AJ47" s="698"/>
      <c r="AK47" s="699"/>
      <c r="AM47" s="663"/>
    </row>
    <row r="48" spans="2:39" s="43" customFormat="1" ht="13.2" customHeight="1" x14ac:dyDescent="0.2">
      <c r="B48" s="683" t="s">
        <v>327</v>
      </c>
      <c r="C48" s="683"/>
      <c r="D48" s="683"/>
      <c r="E48" s="684">
        <v>0</v>
      </c>
      <c r="F48" s="685"/>
      <c r="G48" s="684">
        <v>0</v>
      </c>
      <c r="H48" s="685"/>
      <c r="I48" s="684">
        <v>0</v>
      </c>
      <c r="J48" s="685"/>
      <c r="K48" s="684">
        <v>0</v>
      </c>
      <c r="L48" s="685"/>
      <c r="M48" s="684">
        <v>0</v>
      </c>
      <c r="N48" s="685"/>
      <c r="O48" s="688">
        <v>6000</v>
      </c>
      <c r="P48" s="689"/>
      <c r="Q48" s="692" t="s">
        <v>415</v>
      </c>
      <c r="R48" s="693"/>
      <c r="S48" s="671">
        <f>E48*O48/10</f>
        <v>0</v>
      </c>
      <c r="T48" s="672"/>
      <c r="U48" s="673"/>
      <c r="V48" s="671">
        <f>G48*O48/10</f>
        <v>0</v>
      </c>
      <c r="W48" s="672"/>
      <c r="X48" s="673"/>
      <c r="Y48" s="671">
        <f>I48*O48/10</f>
        <v>0</v>
      </c>
      <c r="Z48" s="672"/>
      <c r="AA48" s="673"/>
      <c r="AB48" s="671">
        <f>K48*O48/10</f>
        <v>0</v>
      </c>
      <c r="AC48" s="672"/>
      <c r="AD48" s="673"/>
      <c r="AE48" s="671">
        <f>M48*O48/10</f>
        <v>0</v>
      </c>
      <c r="AF48" s="672"/>
      <c r="AG48" s="673"/>
      <c r="AH48" s="677"/>
      <c r="AI48" s="678"/>
      <c r="AJ48" s="678"/>
      <c r="AK48" s="679"/>
      <c r="AM48" s="663">
        <f>IF(M48&gt;0,M48,IF(K48&gt;0,K48,IF(I48&gt;0,I48,IF(G48&gt;0,G48,IF(E48&gt;0,E48,0)))))</f>
        <v>0</v>
      </c>
    </row>
    <row r="49" spans="2:39" s="43" customFormat="1" ht="19.5" customHeight="1" x14ac:dyDescent="0.2">
      <c r="B49" s="696"/>
      <c r="C49" s="696"/>
      <c r="D49" s="696"/>
      <c r="E49" s="686"/>
      <c r="F49" s="687"/>
      <c r="G49" s="686"/>
      <c r="H49" s="687"/>
      <c r="I49" s="686"/>
      <c r="J49" s="687"/>
      <c r="K49" s="686"/>
      <c r="L49" s="687"/>
      <c r="M49" s="686"/>
      <c r="N49" s="687"/>
      <c r="O49" s="690"/>
      <c r="P49" s="691"/>
      <c r="Q49" s="694"/>
      <c r="R49" s="695"/>
      <c r="S49" s="674"/>
      <c r="T49" s="675"/>
      <c r="U49" s="676"/>
      <c r="V49" s="674"/>
      <c r="W49" s="675"/>
      <c r="X49" s="676"/>
      <c r="Y49" s="674"/>
      <c r="Z49" s="675"/>
      <c r="AA49" s="676"/>
      <c r="AB49" s="674"/>
      <c r="AC49" s="675"/>
      <c r="AD49" s="676"/>
      <c r="AE49" s="674"/>
      <c r="AF49" s="675"/>
      <c r="AG49" s="676"/>
      <c r="AH49" s="680"/>
      <c r="AI49" s="681"/>
      <c r="AJ49" s="681"/>
      <c r="AK49" s="682"/>
      <c r="AM49" s="663"/>
    </row>
    <row r="50" spans="2:39" s="43" customFormat="1" ht="13.2" customHeight="1" x14ac:dyDescent="0.2">
      <c r="B50" s="683" t="s">
        <v>328</v>
      </c>
      <c r="C50" s="683"/>
      <c r="D50" s="683"/>
      <c r="E50" s="684">
        <v>0</v>
      </c>
      <c r="F50" s="685"/>
      <c r="G50" s="684">
        <v>0</v>
      </c>
      <c r="H50" s="685"/>
      <c r="I50" s="684">
        <v>0</v>
      </c>
      <c r="J50" s="685"/>
      <c r="K50" s="684">
        <v>0</v>
      </c>
      <c r="L50" s="685"/>
      <c r="M50" s="684">
        <v>0</v>
      </c>
      <c r="N50" s="685"/>
      <c r="O50" s="688">
        <v>2250</v>
      </c>
      <c r="P50" s="689"/>
      <c r="Q50" s="692" t="s">
        <v>415</v>
      </c>
      <c r="R50" s="693"/>
      <c r="S50" s="671">
        <f>E50*O50/10</f>
        <v>0</v>
      </c>
      <c r="T50" s="672"/>
      <c r="U50" s="673"/>
      <c r="V50" s="671">
        <f>G50*O50/10</f>
        <v>0</v>
      </c>
      <c r="W50" s="672"/>
      <c r="X50" s="673"/>
      <c r="Y50" s="671">
        <f>I50*O50/10</f>
        <v>0</v>
      </c>
      <c r="Z50" s="672"/>
      <c r="AA50" s="673"/>
      <c r="AB50" s="671">
        <f>K50*O50/10</f>
        <v>0</v>
      </c>
      <c r="AC50" s="672"/>
      <c r="AD50" s="673"/>
      <c r="AE50" s="671">
        <f>M50*O50/10</f>
        <v>0</v>
      </c>
      <c r="AF50" s="672"/>
      <c r="AG50" s="673"/>
      <c r="AH50" s="677"/>
      <c r="AI50" s="678"/>
      <c r="AJ50" s="678"/>
      <c r="AK50" s="679"/>
      <c r="AM50" s="663">
        <f>IF(M50&gt;0,M50,IF(K50&gt;0,K50,IF(I50&gt;0,I50,IF(G50&gt;0,G50,IF(E50&gt;0,E50,0)))))</f>
        <v>0</v>
      </c>
    </row>
    <row r="51" spans="2:39" s="43" customFormat="1" ht="19.5" customHeight="1" x14ac:dyDescent="0.2">
      <c r="B51" s="683"/>
      <c r="C51" s="683"/>
      <c r="D51" s="683"/>
      <c r="E51" s="686"/>
      <c r="F51" s="687"/>
      <c r="G51" s="686"/>
      <c r="H51" s="687"/>
      <c r="I51" s="686"/>
      <c r="J51" s="687"/>
      <c r="K51" s="686"/>
      <c r="L51" s="687"/>
      <c r="M51" s="686"/>
      <c r="N51" s="687"/>
      <c r="O51" s="690"/>
      <c r="P51" s="691"/>
      <c r="Q51" s="694"/>
      <c r="R51" s="695"/>
      <c r="S51" s="674"/>
      <c r="T51" s="675"/>
      <c r="U51" s="676"/>
      <c r="V51" s="674"/>
      <c r="W51" s="675"/>
      <c r="X51" s="676"/>
      <c r="Y51" s="674"/>
      <c r="Z51" s="675"/>
      <c r="AA51" s="676"/>
      <c r="AB51" s="674"/>
      <c r="AC51" s="675"/>
      <c r="AD51" s="676"/>
      <c r="AE51" s="674"/>
      <c r="AF51" s="675"/>
      <c r="AG51" s="676"/>
      <c r="AH51" s="680"/>
      <c r="AI51" s="681"/>
      <c r="AJ51" s="681"/>
      <c r="AK51" s="682"/>
      <c r="AM51" s="663"/>
    </row>
    <row r="52" spans="2:39" s="43" customFormat="1" ht="18" customHeight="1" x14ac:dyDescent="0.2">
      <c r="B52" s="683" t="s">
        <v>416</v>
      </c>
      <c r="C52" s="683"/>
      <c r="D52" s="683"/>
      <c r="E52" s="684">
        <v>0</v>
      </c>
      <c r="F52" s="685"/>
      <c r="G52" s="684">
        <v>0</v>
      </c>
      <c r="H52" s="685"/>
      <c r="I52" s="684">
        <v>0</v>
      </c>
      <c r="J52" s="685"/>
      <c r="K52" s="684">
        <v>0</v>
      </c>
      <c r="L52" s="685"/>
      <c r="M52" s="684">
        <v>0</v>
      </c>
      <c r="N52" s="685"/>
      <c r="O52" s="688">
        <v>3000</v>
      </c>
      <c r="P52" s="689"/>
      <c r="Q52" s="692" t="s">
        <v>415</v>
      </c>
      <c r="R52" s="693"/>
      <c r="S52" s="671">
        <f>E52*O52/10</f>
        <v>0</v>
      </c>
      <c r="T52" s="672"/>
      <c r="U52" s="673"/>
      <c r="V52" s="671">
        <f>G52*O52/10</f>
        <v>0</v>
      </c>
      <c r="W52" s="672"/>
      <c r="X52" s="673"/>
      <c r="Y52" s="671">
        <f>I52*O52/10</f>
        <v>0</v>
      </c>
      <c r="Z52" s="672"/>
      <c r="AA52" s="673"/>
      <c r="AB52" s="671">
        <f>K52*O52/10</f>
        <v>0</v>
      </c>
      <c r="AC52" s="672"/>
      <c r="AD52" s="673"/>
      <c r="AE52" s="671">
        <f>M52*O52/10</f>
        <v>0</v>
      </c>
      <c r="AF52" s="672"/>
      <c r="AG52" s="673"/>
      <c r="AH52" s="677"/>
      <c r="AI52" s="678"/>
      <c r="AJ52" s="678"/>
      <c r="AK52" s="679"/>
      <c r="AM52" s="663">
        <f>IF(M52&gt;0,M52,IF(K52&gt;0,K52,IF(I52&gt;0,I52,IF(G52&gt;0,G52,IF(E52&gt;0,E52,0)))))</f>
        <v>0</v>
      </c>
    </row>
    <row r="53" spans="2:39" s="43" customFormat="1" ht="22.5" customHeight="1" x14ac:dyDescent="0.2">
      <c r="B53" s="683"/>
      <c r="C53" s="683"/>
      <c r="D53" s="683"/>
      <c r="E53" s="686"/>
      <c r="F53" s="687"/>
      <c r="G53" s="686"/>
      <c r="H53" s="687"/>
      <c r="I53" s="686"/>
      <c r="J53" s="687"/>
      <c r="K53" s="686"/>
      <c r="L53" s="687"/>
      <c r="M53" s="686"/>
      <c r="N53" s="687"/>
      <c r="O53" s="690"/>
      <c r="P53" s="691"/>
      <c r="Q53" s="694"/>
      <c r="R53" s="695"/>
      <c r="S53" s="674"/>
      <c r="T53" s="675"/>
      <c r="U53" s="676"/>
      <c r="V53" s="674"/>
      <c r="W53" s="675"/>
      <c r="X53" s="676"/>
      <c r="Y53" s="674"/>
      <c r="Z53" s="675"/>
      <c r="AA53" s="676"/>
      <c r="AB53" s="674"/>
      <c r="AC53" s="675"/>
      <c r="AD53" s="676"/>
      <c r="AE53" s="674"/>
      <c r="AF53" s="675"/>
      <c r="AG53" s="676"/>
      <c r="AH53" s="680"/>
      <c r="AI53" s="681"/>
      <c r="AJ53" s="681"/>
      <c r="AK53" s="682"/>
      <c r="AM53" s="663"/>
    </row>
    <row r="54" spans="2:39" s="43" customFormat="1" ht="18" customHeight="1" x14ac:dyDescent="0.2">
      <c r="B54" s="683" t="s">
        <v>417</v>
      </c>
      <c r="C54" s="683"/>
      <c r="D54" s="683"/>
      <c r="E54" s="684">
        <v>0</v>
      </c>
      <c r="F54" s="685"/>
      <c r="G54" s="684">
        <v>0</v>
      </c>
      <c r="H54" s="685"/>
      <c r="I54" s="684">
        <v>0</v>
      </c>
      <c r="J54" s="685"/>
      <c r="K54" s="684">
        <v>0</v>
      </c>
      <c r="L54" s="685"/>
      <c r="M54" s="684">
        <v>0</v>
      </c>
      <c r="N54" s="685"/>
      <c r="O54" s="688">
        <v>2250</v>
      </c>
      <c r="P54" s="689"/>
      <c r="Q54" s="692" t="s">
        <v>415</v>
      </c>
      <c r="R54" s="693"/>
      <c r="S54" s="671">
        <f>E54*O54/10</f>
        <v>0</v>
      </c>
      <c r="T54" s="672"/>
      <c r="U54" s="673"/>
      <c r="V54" s="671">
        <f>G54*O54/10</f>
        <v>0</v>
      </c>
      <c r="W54" s="672"/>
      <c r="X54" s="673"/>
      <c r="Y54" s="671">
        <f>I54*O54/10</f>
        <v>0</v>
      </c>
      <c r="Z54" s="672"/>
      <c r="AA54" s="673"/>
      <c r="AB54" s="671">
        <f>K54*O54/10</f>
        <v>0</v>
      </c>
      <c r="AC54" s="672"/>
      <c r="AD54" s="673"/>
      <c r="AE54" s="671">
        <f>M54*O54/10</f>
        <v>0</v>
      </c>
      <c r="AF54" s="672"/>
      <c r="AG54" s="673"/>
      <c r="AH54" s="677"/>
      <c r="AI54" s="678"/>
      <c r="AJ54" s="678"/>
      <c r="AK54" s="679"/>
      <c r="AM54" s="663">
        <f>IF(M54&gt;0,M54,IF(K54&gt;0,K54,IF(I54&gt;0,I54,IF(G54&gt;0,G54,IF(E54&gt;0,E54,0)))))</f>
        <v>0</v>
      </c>
    </row>
    <row r="55" spans="2:39" s="43" customFormat="1" ht="22.5" customHeight="1" thickBot="1" x14ac:dyDescent="0.25">
      <c r="B55" s="683"/>
      <c r="C55" s="683"/>
      <c r="D55" s="683"/>
      <c r="E55" s="686"/>
      <c r="F55" s="687"/>
      <c r="G55" s="686"/>
      <c r="H55" s="687"/>
      <c r="I55" s="686"/>
      <c r="J55" s="687"/>
      <c r="K55" s="686"/>
      <c r="L55" s="687"/>
      <c r="M55" s="686"/>
      <c r="N55" s="687"/>
      <c r="O55" s="690"/>
      <c r="P55" s="691"/>
      <c r="Q55" s="694"/>
      <c r="R55" s="695"/>
      <c r="S55" s="674"/>
      <c r="T55" s="675"/>
      <c r="U55" s="676"/>
      <c r="V55" s="674"/>
      <c r="W55" s="675"/>
      <c r="X55" s="676"/>
      <c r="Y55" s="674"/>
      <c r="Z55" s="675"/>
      <c r="AA55" s="676"/>
      <c r="AB55" s="674"/>
      <c r="AC55" s="675"/>
      <c r="AD55" s="676"/>
      <c r="AE55" s="674"/>
      <c r="AF55" s="675"/>
      <c r="AG55" s="676"/>
      <c r="AH55" s="680"/>
      <c r="AI55" s="681"/>
      <c r="AJ55" s="681"/>
      <c r="AK55" s="682"/>
      <c r="AM55" s="663"/>
    </row>
    <row r="56" spans="2:39" s="43" customFormat="1" ht="19.5" customHeight="1" thickTop="1" x14ac:dyDescent="0.5">
      <c r="B56" s="664" t="s">
        <v>125</v>
      </c>
      <c r="C56" s="665"/>
      <c r="D56" s="666"/>
      <c r="E56" s="667">
        <f>SUM(E44:F55)</f>
        <v>0</v>
      </c>
      <c r="F56" s="668"/>
      <c r="G56" s="667">
        <f>SUM(G44:H55)</f>
        <v>0</v>
      </c>
      <c r="H56" s="668"/>
      <c r="I56" s="667">
        <f>SUM(I44:J55)</f>
        <v>0</v>
      </c>
      <c r="J56" s="668"/>
      <c r="K56" s="667">
        <f>SUM(K44:L55)</f>
        <v>0</v>
      </c>
      <c r="L56" s="668"/>
      <c r="M56" s="667">
        <f>SUM(M44:N55)</f>
        <v>0</v>
      </c>
      <c r="N56" s="668"/>
      <c r="O56" s="669"/>
      <c r="P56" s="670"/>
      <c r="Q56" s="670"/>
      <c r="R56" s="228"/>
      <c r="S56" s="658">
        <f>SUM(S44:U55)</f>
        <v>0</v>
      </c>
      <c r="T56" s="659"/>
      <c r="U56" s="659"/>
      <c r="V56" s="658">
        <f>SUM(V44:X55)</f>
        <v>0</v>
      </c>
      <c r="W56" s="659"/>
      <c r="X56" s="659"/>
      <c r="Y56" s="658">
        <f>SUM(Y44:AA55)</f>
        <v>0</v>
      </c>
      <c r="Z56" s="659"/>
      <c r="AA56" s="659"/>
      <c r="AB56" s="658">
        <f>SUM(AB44:AD55)</f>
        <v>0</v>
      </c>
      <c r="AC56" s="659"/>
      <c r="AD56" s="659"/>
      <c r="AE56" s="658">
        <f>SUM(AE44:AG55)</f>
        <v>0</v>
      </c>
      <c r="AF56" s="659"/>
      <c r="AG56" s="659"/>
      <c r="AH56" s="660"/>
      <c r="AI56" s="661"/>
      <c r="AJ56" s="661"/>
      <c r="AK56" s="662"/>
    </row>
    <row r="57" spans="2:39" s="58" customFormat="1" ht="15" x14ac:dyDescent="0.2">
      <c r="B57" s="238" t="s">
        <v>430</v>
      </c>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row>
    <row r="58" spans="2:39" s="58" customFormat="1" ht="15" x14ac:dyDescent="0.2">
      <c r="B58" s="239" t="s">
        <v>431</v>
      </c>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row>
    <row r="59" spans="2:39" s="58" customFormat="1" ht="15" x14ac:dyDescent="0.2">
      <c r="B59" s="240" t="s">
        <v>432</v>
      </c>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row>
    <row r="60" spans="2:39" ht="13.2" customHeight="1" x14ac:dyDescent="0.2">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row>
    <row r="61" spans="2:39" ht="19.5" customHeight="1" x14ac:dyDescent="0.2">
      <c r="B61" s="128" t="s">
        <v>433</v>
      </c>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row>
    <row r="62" spans="2:39" ht="19.5" customHeight="1" x14ac:dyDescent="0.2">
      <c r="B62" s="109"/>
      <c r="C62" s="109" t="s">
        <v>434</v>
      </c>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row>
    <row r="63" spans="2:39" ht="19.5" customHeight="1" x14ac:dyDescent="0.2">
      <c r="B63" s="109"/>
      <c r="C63" s="109" t="s">
        <v>435</v>
      </c>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row>
    <row r="65" spans="2:2" ht="17.399999999999999" x14ac:dyDescent="0.2">
      <c r="B65" s="43"/>
    </row>
    <row r="66" spans="2:2" ht="17.399999999999999" x14ac:dyDescent="0.2">
      <c r="B66" s="241"/>
    </row>
    <row r="67" spans="2:2" ht="17.399999999999999" x14ac:dyDescent="0.2">
      <c r="B67" s="242"/>
    </row>
  </sheetData>
  <sheetProtection selectLockedCells="1"/>
  <mergeCells count="258">
    <mergeCell ref="C4:L6"/>
    <mergeCell ref="M4:V6"/>
    <mergeCell ref="C7:G7"/>
    <mergeCell ref="H7:L7"/>
    <mergeCell ref="M7:Q7"/>
    <mergeCell ref="R7:V7"/>
    <mergeCell ref="C11:G11"/>
    <mergeCell ref="M11:Q11"/>
    <mergeCell ref="C12:G12"/>
    <mergeCell ref="M12:Q12"/>
    <mergeCell ref="C13:G13"/>
    <mergeCell ref="M13:Q13"/>
    <mergeCell ref="C8:G8"/>
    <mergeCell ref="M8:Q8"/>
    <mergeCell ref="C9:G9"/>
    <mergeCell ref="M9:Q9"/>
    <mergeCell ref="C10:G10"/>
    <mergeCell ref="M10:Q10"/>
    <mergeCell ref="C17:G17"/>
    <mergeCell ref="M17:Q17"/>
    <mergeCell ref="C18:G18"/>
    <mergeCell ref="M18:Q18"/>
    <mergeCell ref="C19:G19"/>
    <mergeCell ref="M19:Q19"/>
    <mergeCell ref="C14:G14"/>
    <mergeCell ref="M14:Q14"/>
    <mergeCell ref="C15:G15"/>
    <mergeCell ref="M15:Q15"/>
    <mergeCell ref="C16:G16"/>
    <mergeCell ref="M16:Q16"/>
    <mergeCell ref="AH24:AK25"/>
    <mergeCell ref="B26:D27"/>
    <mergeCell ref="E26:F27"/>
    <mergeCell ref="G26:H27"/>
    <mergeCell ref="I26:J27"/>
    <mergeCell ref="K26:L27"/>
    <mergeCell ref="M26:N27"/>
    <mergeCell ref="O26:P27"/>
    <mergeCell ref="Q26:R27"/>
    <mergeCell ref="S26:U27"/>
    <mergeCell ref="O24:R25"/>
    <mergeCell ref="S24:U25"/>
    <mergeCell ref="V24:X25"/>
    <mergeCell ref="Y24:AA25"/>
    <mergeCell ref="AB24:AD25"/>
    <mergeCell ref="AE24:AG25"/>
    <mergeCell ref="B24:D25"/>
    <mergeCell ref="E24:F25"/>
    <mergeCell ref="G24:H25"/>
    <mergeCell ref="I24:J25"/>
    <mergeCell ref="K24:L25"/>
    <mergeCell ref="M24:N25"/>
    <mergeCell ref="V26:X27"/>
    <mergeCell ref="Y26:AA27"/>
    <mergeCell ref="AB26:AD27"/>
    <mergeCell ref="AE26:AG27"/>
    <mergeCell ref="AH26:AK27"/>
    <mergeCell ref="B28:D29"/>
    <mergeCell ref="E28:F29"/>
    <mergeCell ref="G28:H29"/>
    <mergeCell ref="I28:J29"/>
    <mergeCell ref="K28:L29"/>
    <mergeCell ref="AB28:AD29"/>
    <mergeCell ref="AE28:AG29"/>
    <mergeCell ref="AH28:AK29"/>
    <mergeCell ref="B30:D31"/>
    <mergeCell ref="E30:F31"/>
    <mergeCell ref="G30:H31"/>
    <mergeCell ref="I30:J31"/>
    <mergeCell ref="K30:L31"/>
    <mergeCell ref="M30:N31"/>
    <mergeCell ref="O30:P31"/>
    <mergeCell ref="M28:N29"/>
    <mergeCell ref="O28:P29"/>
    <mergeCell ref="Q28:R29"/>
    <mergeCell ref="S28:U29"/>
    <mergeCell ref="V28:X29"/>
    <mergeCell ref="Y28:AA29"/>
    <mergeCell ref="AH30:AK31"/>
    <mergeCell ref="B32:D33"/>
    <mergeCell ref="E32:F33"/>
    <mergeCell ref="G32:H33"/>
    <mergeCell ref="I32:J33"/>
    <mergeCell ref="K32:L33"/>
    <mergeCell ref="M32:N33"/>
    <mergeCell ref="O32:P33"/>
    <mergeCell ref="Q32:R33"/>
    <mergeCell ref="S32:U33"/>
    <mergeCell ref="Q30:R31"/>
    <mergeCell ref="S30:U31"/>
    <mergeCell ref="V30:X31"/>
    <mergeCell ref="Y30:AA31"/>
    <mergeCell ref="AB30:AD31"/>
    <mergeCell ref="AE30:AG31"/>
    <mergeCell ref="V32:X33"/>
    <mergeCell ref="Y32:AA33"/>
    <mergeCell ref="AB32:AD33"/>
    <mergeCell ref="AE32:AG33"/>
    <mergeCell ref="AH32:AK33"/>
    <mergeCell ref="B34:D35"/>
    <mergeCell ref="E34:F35"/>
    <mergeCell ref="G34:H35"/>
    <mergeCell ref="I34:J35"/>
    <mergeCell ref="K34:L35"/>
    <mergeCell ref="AB34:AD35"/>
    <mergeCell ref="AE34:AG35"/>
    <mergeCell ref="AH34:AK35"/>
    <mergeCell ref="B36:D37"/>
    <mergeCell ref="E36:F37"/>
    <mergeCell ref="G36:H37"/>
    <mergeCell ref="I36:J37"/>
    <mergeCell ref="K36:L37"/>
    <mergeCell ref="M36:N37"/>
    <mergeCell ref="O36:P37"/>
    <mergeCell ref="M34:N35"/>
    <mergeCell ref="O34:P35"/>
    <mergeCell ref="Q34:R35"/>
    <mergeCell ref="S34:U35"/>
    <mergeCell ref="V34:X35"/>
    <mergeCell ref="Y34:AA35"/>
    <mergeCell ref="AH36:AK37"/>
    <mergeCell ref="B38:D38"/>
    <mergeCell ref="E38:F38"/>
    <mergeCell ref="G38:H38"/>
    <mergeCell ref="I38:J38"/>
    <mergeCell ref="K38:L38"/>
    <mergeCell ref="M38:N38"/>
    <mergeCell ref="O38:Q38"/>
    <mergeCell ref="S38:U38"/>
    <mergeCell ref="V38:X38"/>
    <mergeCell ref="Q36:R37"/>
    <mergeCell ref="S36:U37"/>
    <mergeCell ref="V36:X37"/>
    <mergeCell ref="Y36:AA37"/>
    <mergeCell ref="AB36:AD37"/>
    <mergeCell ref="AE36:AG37"/>
    <mergeCell ref="Y38:AA38"/>
    <mergeCell ref="AB38:AD38"/>
    <mergeCell ref="AE38:AG38"/>
    <mergeCell ref="AH38:AK38"/>
    <mergeCell ref="B41:V41"/>
    <mergeCell ref="B42:D43"/>
    <mergeCell ref="E42:F43"/>
    <mergeCell ref="G42:H43"/>
    <mergeCell ref="I42:J43"/>
    <mergeCell ref="K42:L43"/>
    <mergeCell ref="AE42:AG43"/>
    <mergeCell ref="AH42:AK43"/>
    <mergeCell ref="AM42:AM43"/>
    <mergeCell ref="B44:D45"/>
    <mergeCell ref="E44:F45"/>
    <mergeCell ref="G44:H45"/>
    <mergeCell ref="I44:J45"/>
    <mergeCell ref="K44:L45"/>
    <mergeCell ref="M44:N45"/>
    <mergeCell ref="O44:P45"/>
    <mergeCell ref="M42:N43"/>
    <mergeCell ref="O42:R43"/>
    <mergeCell ref="S42:U43"/>
    <mergeCell ref="V42:X43"/>
    <mergeCell ref="Y42:AA43"/>
    <mergeCell ref="AB42:AD43"/>
    <mergeCell ref="AH44:AK45"/>
    <mergeCell ref="AM44:AM45"/>
    <mergeCell ref="B46:D47"/>
    <mergeCell ref="E46:F47"/>
    <mergeCell ref="G46:H47"/>
    <mergeCell ref="I46:J47"/>
    <mergeCell ref="K46:L47"/>
    <mergeCell ref="M46:N47"/>
    <mergeCell ref="O46:P47"/>
    <mergeCell ref="Q46:R47"/>
    <mergeCell ref="Q44:R45"/>
    <mergeCell ref="S44:U45"/>
    <mergeCell ref="V44:X45"/>
    <mergeCell ref="Y44:AA45"/>
    <mergeCell ref="AB44:AD45"/>
    <mergeCell ref="AE44:AG45"/>
    <mergeCell ref="V48:X49"/>
    <mergeCell ref="Y48:AA49"/>
    <mergeCell ref="AB48:AD49"/>
    <mergeCell ref="AE48:AG49"/>
    <mergeCell ref="AH48:AK49"/>
    <mergeCell ref="AM48:AM49"/>
    <mergeCell ref="AM46:AM47"/>
    <mergeCell ref="B48:D49"/>
    <mergeCell ref="E48:F49"/>
    <mergeCell ref="G48:H49"/>
    <mergeCell ref="I48:J49"/>
    <mergeCell ref="K48:L49"/>
    <mergeCell ref="M48:N49"/>
    <mergeCell ref="O48:P49"/>
    <mergeCell ref="Q48:R49"/>
    <mergeCell ref="S48:U49"/>
    <mergeCell ref="S46:U47"/>
    <mergeCell ref="V46:X47"/>
    <mergeCell ref="Y46:AA47"/>
    <mergeCell ref="AB46:AD47"/>
    <mergeCell ref="AE46:AG47"/>
    <mergeCell ref="AH46:AK47"/>
    <mergeCell ref="AE50:AG51"/>
    <mergeCell ref="AH50:AK51"/>
    <mergeCell ref="AM50:AM51"/>
    <mergeCell ref="B52:D53"/>
    <mergeCell ref="E52:F53"/>
    <mergeCell ref="G52:H53"/>
    <mergeCell ref="I52:J53"/>
    <mergeCell ref="K52:L53"/>
    <mergeCell ref="M52:N53"/>
    <mergeCell ref="O52:P53"/>
    <mergeCell ref="O50:P51"/>
    <mergeCell ref="Q50:R51"/>
    <mergeCell ref="S50:U51"/>
    <mergeCell ref="V50:X51"/>
    <mergeCell ref="Y50:AA51"/>
    <mergeCell ref="AB50:AD51"/>
    <mergeCell ref="B50:D51"/>
    <mergeCell ref="E50:F51"/>
    <mergeCell ref="G50:H51"/>
    <mergeCell ref="I50:J51"/>
    <mergeCell ref="K50:L51"/>
    <mergeCell ref="M50:N51"/>
    <mergeCell ref="AH52:AK53"/>
    <mergeCell ref="AM52:AM53"/>
    <mergeCell ref="B54:D55"/>
    <mergeCell ref="E54:F55"/>
    <mergeCell ref="G54:H55"/>
    <mergeCell ref="I54:J55"/>
    <mergeCell ref="K54:L55"/>
    <mergeCell ref="M54:N55"/>
    <mergeCell ref="O54:P55"/>
    <mergeCell ref="Q54:R55"/>
    <mergeCell ref="Q52:R53"/>
    <mergeCell ref="S52:U53"/>
    <mergeCell ref="V52:X53"/>
    <mergeCell ref="Y52:AA53"/>
    <mergeCell ref="AB52:AD53"/>
    <mergeCell ref="AE52:AG53"/>
    <mergeCell ref="Y56:AA56"/>
    <mergeCell ref="AB56:AD56"/>
    <mergeCell ref="AE56:AG56"/>
    <mergeCell ref="AH56:AK56"/>
    <mergeCell ref="AM54:AM55"/>
    <mergeCell ref="B56:D56"/>
    <mergeCell ref="E56:F56"/>
    <mergeCell ref="G56:H56"/>
    <mergeCell ref="I56:J56"/>
    <mergeCell ref="K56:L56"/>
    <mergeCell ref="M56:N56"/>
    <mergeCell ref="O56:Q56"/>
    <mergeCell ref="S56:U56"/>
    <mergeCell ref="V56:X56"/>
    <mergeCell ref="S54:U55"/>
    <mergeCell ref="V54:X55"/>
    <mergeCell ref="Y54:AA55"/>
    <mergeCell ref="AB54:AD55"/>
    <mergeCell ref="AE54:AG55"/>
    <mergeCell ref="AH54:AK55"/>
  </mergeCells>
  <phoneticPr fontId="4"/>
  <dataValidations count="5">
    <dataValidation type="whole" operator="greaterThanOrEqual" allowBlank="1" showInputMessage="1" showErrorMessage="1" error="小数点以下を切り捨て、整数で記入してください。" sqref="E44:N55" xr:uid="{0F8AB376-931B-4A05-959E-374B30E5DE88}">
      <formula1>0</formula1>
    </dataValidation>
    <dataValidation type="list" errorStyle="warning" allowBlank="1" showInputMessage="1" showErrorMessage="1" sqref="M8:Q19" xr:uid="{6EEFB849-2946-46DF-A62C-7BD74B1D237A}">
      <formula1>INDIRECT(C8)</formula1>
    </dataValidation>
    <dataValidation type="list" allowBlank="1" showInputMessage="1" showErrorMessage="1" sqref="H8:H19 K8:K19 R8:R19 U8:U19" xr:uid="{F4FAFEBF-131C-410F-BCF3-BA31B237134B}">
      <formula1>N.月</formula1>
    </dataValidation>
    <dataValidation type="list" allowBlank="1" showInputMessage="1" showErrorMessage="1" sqref="C8:G19" xr:uid="{D14218B2-2B3A-4477-A589-90888C749F94}">
      <formula1>O.環境負荷低減の取組</formula1>
    </dataValidation>
    <dataValidation type="whole" imeMode="off" operator="greaterThanOrEqual" allowBlank="1" showInputMessage="1" showErrorMessage="1" error="小数点以下を切り捨て、整数で入力してください。" sqref="O26 O30 O32 O36 O34 O28 O44 O48 O50 O54 O52 O46" xr:uid="{503D830E-0F5E-4B36-9585-9115DD5FC97E}">
      <formula1>0</formula1>
    </dataValidation>
  </dataValidations>
  <printOptions horizontalCentered="1"/>
  <pageMargins left="0.59055118110236227" right="0.31496062992125984" top="0.74803149606299213" bottom="0.74803149606299213" header="0.31496062992125984" footer="0.31496062992125984"/>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82B3-3FA9-46E4-9048-0DD70AC6288C}">
  <sheetPr>
    <tabColor rgb="FFFF0000"/>
    <pageSetUpPr fitToPage="1"/>
  </sheetPr>
  <dimension ref="A1:M27"/>
  <sheetViews>
    <sheetView showGridLines="0" view="pageBreakPreview" topLeftCell="A16" zoomScale="75" zoomScaleNormal="100" zoomScaleSheetLayoutView="75" workbookViewId="0">
      <selection activeCell="B159" sqref="B159:C159"/>
    </sheetView>
  </sheetViews>
  <sheetFormatPr defaultColWidth="3.6640625" defaultRowHeight="16.2" x14ac:dyDescent="0.45"/>
  <cols>
    <col min="1" max="1" width="3.6640625" style="243"/>
    <col min="2" max="2" width="3" style="243" customWidth="1"/>
    <col min="3" max="7" width="22.44140625" style="243" customWidth="1"/>
    <col min="8" max="9" width="2" style="243" customWidth="1"/>
    <col min="10" max="221" width="5.6640625" style="243" customWidth="1"/>
    <col min="222" max="222" width="3" style="243" customWidth="1"/>
    <col min="223" max="225" width="3.109375" style="243" customWidth="1"/>
    <col min="226" max="16384" width="3.6640625" style="243"/>
  </cols>
  <sheetData>
    <row r="1" spans="1:13" ht="17.399999999999999" x14ac:dyDescent="0.45">
      <c r="A1" s="210" t="s">
        <v>436</v>
      </c>
      <c r="B1" s="210"/>
      <c r="G1" s="243" t="s">
        <v>437</v>
      </c>
    </row>
    <row r="2" spans="1:13" x14ac:dyDescent="0.45">
      <c r="F2" s="244"/>
      <c r="G2" s="245" t="str">
        <f>'[1]はじめに（PC）'!D4</f>
        <v>○○・・・・・・活動組織</v>
      </c>
    </row>
    <row r="4" spans="1:13" s="246" customFormat="1" ht="21.6" x14ac:dyDescent="0.2">
      <c r="C4" s="247"/>
      <c r="D4" s="248" t="s">
        <v>438</v>
      </c>
      <c r="E4" s="249"/>
      <c r="F4" s="249"/>
      <c r="G4" s="249"/>
    </row>
    <row r="5" spans="1:13" x14ac:dyDescent="0.45">
      <c r="F5" s="250"/>
      <c r="G5" s="251"/>
      <c r="H5" s="251"/>
      <c r="I5" s="251"/>
      <c r="J5" s="251"/>
      <c r="K5" s="251"/>
      <c r="L5" s="251"/>
      <c r="M5" s="251"/>
    </row>
    <row r="6" spans="1:13" ht="54.6" customHeight="1" x14ac:dyDescent="0.45">
      <c r="C6" s="252" t="s">
        <v>439</v>
      </c>
      <c r="D6" s="253" t="s">
        <v>440</v>
      </c>
      <c r="E6" s="254" t="s">
        <v>441</v>
      </c>
      <c r="F6" s="255" t="s">
        <v>442</v>
      </c>
      <c r="G6" s="253" t="s">
        <v>45</v>
      </c>
    </row>
    <row r="7" spans="1:13" s="256" customFormat="1" ht="18.600000000000001" customHeight="1" x14ac:dyDescent="0.2">
      <c r="C7" s="257"/>
      <c r="D7" s="257"/>
      <c r="E7" s="258"/>
      <c r="F7" s="319"/>
      <c r="G7" s="259"/>
    </row>
    <row r="8" spans="1:13" s="256" customFormat="1" ht="18.600000000000001" customHeight="1" x14ac:dyDescent="0.2">
      <c r="C8" s="257"/>
      <c r="D8" s="257"/>
      <c r="E8" s="258"/>
      <c r="F8" s="319"/>
      <c r="G8" s="260"/>
    </row>
    <row r="9" spans="1:13" s="256" customFormat="1" ht="18.600000000000001" customHeight="1" x14ac:dyDescent="0.2">
      <c r="C9" s="257"/>
      <c r="D9" s="257"/>
      <c r="E9" s="258"/>
      <c r="F9" s="319"/>
      <c r="G9" s="260"/>
    </row>
    <row r="10" spans="1:13" s="256" customFormat="1" ht="18.600000000000001" customHeight="1" x14ac:dyDescent="0.2">
      <c r="C10" s="257"/>
      <c r="D10" s="257"/>
      <c r="E10" s="258"/>
      <c r="F10" s="319"/>
      <c r="G10" s="260"/>
    </row>
    <row r="11" spans="1:13" s="256" customFormat="1" ht="18.600000000000001" customHeight="1" x14ac:dyDescent="0.2">
      <c r="C11" s="257"/>
      <c r="D11" s="257"/>
      <c r="E11" s="258"/>
      <c r="F11" s="319"/>
      <c r="G11" s="260"/>
    </row>
    <row r="12" spans="1:13" s="256" customFormat="1" ht="18.600000000000001" customHeight="1" x14ac:dyDescent="0.2">
      <c r="C12" s="257"/>
      <c r="D12" s="257"/>
      <c r="E12" s="258"/>
      <c r="F12" s="319"/>
      <c r="G12" s="260"/>
    </row>
    <row r="13" spans="1:13" s="256" customFormat="1" ht="18.600000000000001" customHeight="1" x14ac:dyDescent="0.2">
      <c r="C13" s="257"/>
      <c r="D13" s="257"/>
      <c r="E13" s="258"/>
      <c r="F13" s="319"/>
      <c r="G13" s="260"/>
    </row>
    <row r="14" spans="1:13" s="256" customFormat="1" ht="18.600000000000001" customHeight="1" x14ac:dyDescent="0.2">
      <c r="C14" s="257"/>
      <c r="D14" s="257"/>
      <c r="E14" s="258"/>
      <c r="F14" s="319"/>
      <c r="G14" s="260"/>
    </row>
    <row r="15" spans="1:13" s="256" customFormat="1" ht="18.600000000000001" customHeight="1" x14ac:dyDescent="0.2">
      <c r="C15" s="257"/>
      <c r="D15" s="257"/>
      <c r="E15" s="258"/>
      <c r="F15" s="319"/>
      <c r="G15" s="259"/>
    </row>
    <row r="16" spans="1:13" s="256" customFormat="1" ht="18.600000000000001" customHeight="1" x14ac:dyDescent="0.2">
      <c r="C16" s="257"/>
      <c r="D16" s="257"/>
      <c r="E16" s="258"/>
      <c r="F16" s="319"/>
      <c r="G16" s="259"/>
    </row>
    <row r="17" spans="3:7" s="256" customFormat="1" ht="18.600000000000001" customHeight="1" x14ac:dyDescent="0.2">
      <c r="C17" s="257"/>
      <c r="D17" s="257"/>
      <c r="E17" s="258"/>
      <c r="F17" s="319"/>
      <c r="G17" s="259"/>
    </row>
    <row r="18" spans="3:7" s="256" customFormat="1" ht="18.600000000000001" customHeight="1" x14ac:dyDescent="0.2">
      <c r="C18" s="257"/>
      <c r="D18" s="257"/>
      <c r="E18" s="258"/>
      <c r="F18" s="319"/>
      <c r="G18" s="261"/>
    </row>
    <row r="19" spans="3:7" s="265" customFormat="1" ht="18.600000000000001" customHeight="1" x14ac:dyDescent="0.2">
      <c r="C19" s="745" t="s">
        <v>443</v>
      </c>
      <c r="D19" s="262" t="s">
        <v>414</v>
      </c>
      <c r="E19" s="263"/>
      <c r="F19" s="320">
        <f>SUMIF($D$7:$D$18,D19,$F$7:$F$18)</f>
        <v>0</v>
      </c>
      <c r="G19" s="264"/>
    </row>
    <row r="20" spans="3:7" s="265" customFormat="1" ht="18.600000000000001" customHeight="1" x14ac:dyDescent="0.2">
      <c r="C20" s="745"/>
      <c r="D20" s="262" t="s">
        <v>379</v>
      </c>
      <c r="E20" s="263"/>
      <c r="F20" s="320">
        <f t="shared" ref="F20:F22" si="0">SUMIF($D$7:$D$18,D20,$F$7:$F$18)</f>
        <v>0</v>
      </c>
      <c r="G20" s="264"/>
    </row>
    <row r="21" spans="3:7" s="265" customFormat="1" ht="18.600000000000001" customHeight="1" x14ac:dyDescent="0.2">
      <c r="C21" s="745"/>
      <c r="D21" s="262" t="s">
        <v>327</v>
      </c>
      <c r="E21" s="263"/>
      <c r="F21" s="320">
        <f t="shared" si="0"/>
        <v>0</v>
      </c>
      <c r="G21" s="264"/>
    </row>
    <row r="22" spans="3:7" s="265" customFormat="1" ht="18.600000000000001" customHeight="1" x14ac:dyDescent="0.2">
      <c r="C22" s="745"/>
      <c r="D22" s="262" t="s">
        <v>328</v>
      </c>
      <c r="E22" s="263"/>
      <c r="F22" s="320">
        <f t="shared" si="0"/>
        <v>0</v>
      </c>
      <c r="G22" s="264"/>
    </row>
    <row r="23" spans="3:7" s="265" customFormat="1" ht="18.600000000000001" customHeight="1" x14ac:dyDescent="0.2">
      <c r="C23" s="745"/>
      <c r="D23" s="262" t="s">
        <v>416</v>
      </c>
      <c r="E23" s="263"/>
      <c r="F23" s="320">
        <f>SUMIF($D$7:$D$18,"江の設置_作溝実施",$F$7:$F$18)</f>
        <v>0</v>
      </c>
      <c r="G23" s="264"/>
    </row>
    <row r="24" spans="3:7" s="265" customFormat="1" ht="18.600000000000001" customHeight="1" x14ac:dyDescent="0.2">
      <c r="C24" s="745"/>
      <c r="D24" s="262" t="s">
        <v>417</v>
      </c>
      <c r="E24" s="263"/>
      <c r="F24" s="320">
        <f>SUMIF($D$7:$D$18,"江の設置_作溝未実施",$F$7:$F$18)</f>
        <v>0</v>
      </c>
      <c r="G24" s="264"/>
    </row>
    <row r="25" spans="3:7" s="265" customFormat="1" ht="18.600000000000001" customHeight="1" x14ac:dyDescent="0.2">
      <c r="C25" s="745"/>
      <c r="D25" s="746" t="s">
        <v>125</v>
      </c>
      <c r="E25" s="746"/>
      <c r="F25" s="320">
        <f>SUM(F19:F24)</f>
        <v>0</v>
      </c>
      <c r="G25" s="264"/>
    </row>
    <row r="26" spans="3:7" s="270" customFormat="1" ht="16.2" customHeight="1" x14ac:dyDescent="0.45">
      <c r="C26" s="266" t="s">
        <v>444</v>
      </c>
      <c r="D26" s="267"/>
      <c r="E26" s="267"/>
      <c r="F26" s="268"/>
      <c r="G26" s="269"/>
    </row>
    <row r="27" spans="3:7" s="270" customFormat="1" ht="16.2" customHeight="1" x14ac:dyDescent="0.45">
      <c r="C27" s="266" t="s">
        <v>401</v>
      </c>
      <c r="D27" s="267"/>
      <c r="E27" s="267"/>
      <c r="F27" s="268"/>
      <c r="G27" s="269"/>
    </row>
  </sheetData>
  <sheetProtection sheet="1" selectLockedCells="1"/>
  <mergeCells count="2">
    <mergeCell ref="C19:C25"/>
    <mergeCell ref="D25:E25"/>
  </mergeCells>
  <phoneticPr fontId="4"/>
  <dataValidations count="3">
    <dataValidation type="list" errorStyle="warning" allowBlank="1" showInputMessage="1" showErrorMessage="1" sqref="E7:E18" xr:uid="{51F402D9-6149-49F3-A089-6F5F6C81D65C}">
      <formula1>INDIRECT(D7)</formula1>
    </dataValidation>
    <dataValidation type="list" allowBlank="1" showInputMessage="1" showErrorMessage="1" sqref="E19:E27" xr:uid="{A9514F5D-E909-40C8-B795-1D2B4093AB34}">
      <formula1>INDIRECT(D19)</formula1>
    </dataValidation>
    <dataValidation type="list" allowBlank="1" showInputMessage="1" showErrorMessage="1" sqref="D7:D27" xr:uid="{25911B7A-F0E3-4221-A7C1-C0C5F99031A4}">
      <formula1>O.環境負荷低減の取組</formula1>
    </dataValidation>
  </dataValidations>
  <printOptions horizontalCentered="1"/>
  <pageMargins left="0.59055118110236227" right="0.31496062992125984" top="0.74803149606299213" bottom="0.74803149606299213" header="0.31496062992125984" footer="0.31496062992125984"/>
  <pageSetup paperSize="9" scale="79" fitToHeight="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56B2B-F873-453D-A7DC-111905A98F04}">
  <sheetPr>
    <tabColor rgb="FFFF0000"/>
    <pageSetUpPr fitToPage="1"/>
  </sheetPr>
  <dimension ref="B1:G51"/>
  <sheetViews>
    <sheetView showGridLines="0" view="pageBreakPreview" zoomScale="75" zoomScaleNormal="55" zoomScaleSheetLayoutView="95" workbookViewId="0">
      <selection activeCell="B10" sqref="B10"/>
    </sheetView>
  </sheetViews>
  <sheetFormatPr defaultColWidth="9" defaultRowHeight="18.600000000000001" x14ac:dyDescent="0.35"/>
  <cols>
    <col min="1" max="1" width="2.109375" style="101" customWidth="1"/>
    <col min="2" max="2" width="14.6640625" style="101" customWidth="1"/>
    <col min="3" max="3" width="35" style="101" customWidth="1"/>
    <col min="4" max="4" width="14.6640625" style="101" customWidth="1"/>
    <col min="5" max="5" width="4.44140625" style="101" customWidth="1"/>
    <col min="6" max="6" width="19.88671875" style="101" customWidth="1"/>
    <col min="7" max="7" width="2.109375" style="101" customWidth="1"/>
    <col min="8" max="16384" width="9" style="101"/>
  </cols>
  <sheetData>
    <row r="1" spans="2:7" x14ac:dyDescent="0.35">
      <c r="B1" s="181"/>
      <c r="C1" s="181"/>
      <c r="D1" s="181"/>
      <c r="E1" s="181"/>
      <c r="F1" s="182" t="s">
        <v>367</v>
      </c>
      <c r="G1" s="181"/>
    </row>
    <row r="2" spans="2:7" ht="10.5" customHeight="1" x14ac:dyDescent="0.35">
      <c r="B2" s="181"/>
      <c r="C2" s="181"/>
      <c r="D2" s="181"/>
      <c r="E2" s="181"/>
      <c r="F2" s="181"/>
      <c r="G2" s="181"/>
    </row>
    <row r="3" spans="2:7" ht="27" x14ac:dyDescent="0.5">
      <c r="B3" s="749" t="s">
        <v>305</v>
      </c>
      <c r="C3" s="749"/>
      <c r="D3" s="749"/>
      <c r="E3" s="749"/>
      <c r="F3" s="749"/>
      <c r="G3" s="181"/>
    </row>
    <row r="4" spans="2:7" x14ac:dyDescent="0.35">
      <c r="B4" s="750" t="s">
        <v>304</v>
      </c>
      <c r="C4" s="750"/>
      <c r="D4" s="750"/>
      <c r="E4" s="750"/>
      <c r="F4" s="750"/>
      <c r="G4" s="181"/>
    </row>
    <row r="5" spans="2:7" ht="10.5" customHeight="1" x14ac:dyDescent="0.35">
      <c r="B5" s="299"/>
      <c r="C5" s="299"/>
      <c r="D5" s="299"/>
      <c r="E5" s="299"/>
      <c r="F5" s="299"/>
      <c r="G5" s="181"/>
    </row>
    <row r="6" spans="2:7" x14ac:dyDescent="0.35">
      <c r="B6" s="183" t="s">
        <v>302</v>
      </c>
      <c r="C6" s="181"/>
      <c r="D6" s="181"/>
      <c r="E6" s="181"/>
      <c r="F6" s="181"/>
      <c r="G6" s="181"/>
    </row>
    <row r="7" spans="2:7" x14ac:dyDescent="0.35">
      <c r="B7" s="183" t="s">
        <v>301</v>
      </c>
      <c r="C7" s="181"/>
      <c r="D7" s="181"/>
      <c r="E7" s="181"/>
      <c r="F7" s="181"/>
      <c r="G7" s="181"/>
    </row>
    <row r="8" spans="2:7" x14ac:dyDescent="0.35">
      <c r="B8" s="181"/>
      <c r="C8" s="181"/>
      <c r="D8" s="181"/>
      <c r="E8" s="181"/>
      <c r="F8" s="181"/>
      <c r="G8" s="181"/>
    </row>
    <row r="9" spans="2:7" s="110" customFormat="1" x14ac:dyDescent="0.35">
      <c r="B9" s="300" t="s">
        <v>300</v>
      </c>
      <c r="C9" s="300" t="s">
        <v>299</v>
      </c>
      <c r="D9" s="751" t="s">
        <v>298</v>
      </c>
      <c r="E9" s="751"/>
      <c r="F9" s="300" t="s">
        <v>297</v>
      </c>
      <c r="G9" s="299"/>
    </row>
    <row r="10" spans="2:7" s="102" customFormat="1" ht="40.200000000000003" customHeight="1" x14ac:dyDescent="0.2">
      <c r="B10" s="321"/>
      <c r="C10" s="186"/>
      <c r="D10" s="322"/>
      <c r="E10" s="184" t="s">
        <v>295</v>
      </c>
      <c r="F10" s="186"/>
      <c r="G10" s="185"/>
    </row>
    <row r="11" spans="2:7" s="102" customFormat="1" ht="40.200000000000003" customHeight="1" x14ac:dyDescent="0.2">
      <c r="B11" s="186"/>
      <c r="C11" s="186"/>
      <c r="D11" s="323"/>
      <c r="E11" s="184" t="s">
        <v>295</v>
      </c>
      <c r="F11" s="186"/>
      <c r="G11" s="185"/>
    </row>
    <row r="12" spans="2:7" s="102" customFormat="1" ht="40.200000000000003" customHeight="1" x14ac:dyDescent="0.2">
      <c r="B12" s="186"/>
      <c r="C12" s="186"/>
      <c r="D12" s="323"/>
      <c r="E12" s="184" t="s">
        <v>295</v>
      </c>
      <c r="F12" s="186"/>
      <c r="G12" s="185"/>
    </row>
    <row r="13" spans="2:7" s="102" customFormat="1" ht="40.200000000000003" customHeight="1" x14ac:dyDescent="0.2">
      <c r="B13" s="186"/>
      <c r="C13" s="186"/>
      <c r="D13" s="323"/>
      <c r="E13" s="184" t="s">
        <v>295</v>
      </c>
      <c r="F13" s="186"/>
      <c r="G13" s="185"/>
    </row>
    <row r="14" spans="2:7" s="102" customFormat="1" ht="40.200000000000003" customHeight="1" x14ac:dyDescent="0.2">
      <c r="B14" s="186"/>
      <c r="C14" s="186"/>
      <c r="D14" s="323"/>
      <c r="E14" s="184" t="s">
        <v>295</v>
      </c>
      <c r="F14" s="186"/>
      <c r="G14" s="185"/>
    </row>
    <row r="15" spans="2:7" s="102" customFormat="1" ht="40.200000000000003" customHeight="1" x14ac:dyDescent="0.2">
      <c r="B15" s="186"/>
      <c r="C15" s="186"/>
      <c r="D15" s="323"/>
      <c r="E15" s="184" t="s">
        <v>295</v>
      </c>
      <c r="F15" s="186"/>
      <c r="G15" s="185"/>
    </row>
    <row r="16" spans="2:7" s="102" customFormat="1" ht="40.200000000000003" customHeight="1" x14ac:dyDescent="0.2">
      <c r="B16" s="186"/>
      <c r="C16" s="186"/>
      <c r="D16" s="323"/>
      <c r="E16" s="184" t="s">
        <v>295</v>
      </c>
      <c r="F16" s="186"/>
      <c r="G16" s="185"/>
    </row>
    <row r="17" spans="2:7" s="102" customFormat="1" ht="40.200000000000003" customHeight="1" x14ac:dyDescent="0.2">
      <c r="B17" s="186"/>
      <c r="C17" s="186"/>
      <c r="D17" s="323"/>
      <c r="E17" s="184" t="s">
        <v>295</v>
      </c>
      <c r="F17" s="186"/>
      <c r="G17" s="185"/>
    </row>
    <row r="18" spans="2:7" s="102" customFormat="1" ht="40.200000000000003" customHeight="1" x14ac:dyDescent="0.2">
      <c r="B18" s="186"/>
      <c r="C18" s="186"/>
      <c r="D18" s="323"/>
      <c r="E18" s="184" t="s">
        <v>295</v>
      </c>
      <c r="F18" s="186"/>
      <c r="G18" s="185"/>
    </row>
    <row r="19" spans="2:7" s="102" customFormat="1" ht="40.200000000000003" customHeight="1" x14ac:dyDescent="0.2">
      <c r="B19" s="186"/>
      <c r="C19" s="186"/>
      <c r="D19" s="323"/>
      <c r="E19" s="184" t="s">
        <v>295</v>
      </c>
      <c r="F19" s="186"/>
      <c r="G19" s="185"/>
    </row>
    <row r="20" spans="2:7" s="102" customFormat="1" ht="40.200000000000003" customHeight="1" thickBot="1" x14ac:dyDescent="0.25">
      <c r="B20" s="187"/>
      <c r="C20" s="187"/>
      <c r="D20" s="324"/>
      <c r="E20" s="188" t="s">
        <v>295</v>
      </c>
      <c r="F20" s="187"/>
      <c r="G20" s="185"/>
    </row>
    <row r="21" spans="2:7" s="102" customFormat="1" ht="40.200000000000003" customHeight="1" thickTop="1" x14ac:dyDescent="0.2">
      <c r="B21" s="752" t="s">
        <v>296</v>
      </c>
      <c r="C21" s="752"/>
      <c r="D21" s="189" t="str">
        <f>IF(SUM(D10:D20)=0,"",SUM(D10:D20))</f>
        <v/>
      </c>
      <c r="E21" s="190" t="s">
        <v>295</v>
      </c>
      <c r="F21" s="190"/>
      <c r="G21" s="185"/>
    </row>
    <row r="22" spans="2:7" s="103" customFormat="1" x14ac:dyDescent="0.2">
      <c r="B22" s="191"/>
      <c r="C22" s="191"/>
      <c r="D22" s="191"/>
      <c r="E22" s="191"/>
      <c r="F22" s="191"/>
      <c r="G22" s="191"/>
    </row>
    <row r="23" spans="2:7" s="103" customFormat="1" x14ac:dyDescent="0.2">
      <c r="B23" s="191" t="s">
        <v>294</v>
      </c>
      <c r="C23" s="191"/>
      <c r="D23" s="191"/>
      <c r="E23" s="191"/>
      <c r="F23" s="191"/>
      <c r="G23" s="191"/>
    </row>
    <row r="24" spans="2:7" s="103" customFormat="1" x14ac:dyDescent="0.2">
      <c r="B24" s="747" t="s">
        <v>293</v>
      </c>
      <c r="C24" s="747"/>
      <c r="D24" s="747" t="s">
        <v>313</v>
      </c>
      <c r="E24" s="747"/>
      <c r="F24" s="747"/>
      <c r="G24" s="191"/>
    </row>
    <row r="25" spans="2:7" s="103" customFormat="1" ht="48.75" customHeight="1" x14ac:dyDescent="0.2">
      <c r="B25" s="748" t="s">
        <v>292</v>
      </c>
      <c r="C25" s="748"/>
      <c r="D25" s="748"/>
      <c r="E25" s="748"/>
      <c r="F25" s="748"/>
      <c r="G25" s="191"/>
    </row>
    <row r="26" spans="2:7" s="103" customFormat="1" x14ac:dyDescent="0.2">
      <c r="B26" s="191"/>
      <c r="C26" s="191"/>
      <c r="D26" s="191"/>
      <c r="E26" s="191"/>
      <c r="F26" s="191"/>
      <c r="G26" s="191"/>
    </row>
    <row r="27" spans="2:7" x14ac:dyDescent="0.35">
      <c r="B27" s="181"/>
      <c r="C27" s="181"/>
      <c r="D27" s="181"/>
      <c r="E27" s="181"/>
      <c r="F27" s="182" t="s">
        <v>367</v>
      </c>
      <c r="G27" s="181"/>
    </row>
    <row r="28" spans="2:7" ht="10.5" customHeight="1" x14ac:dyDescent="0.35">
      <c r="B28" s="181"/>
      <c r="C28" s="181"/>
      <c r="D28" s="181"/>
      <c r="E28" s="181"/>
      <c r="F28" s="181"/>
      <c r="G28" s="181"/>
    </row>
    <row r="29" spans="2:7" ht="27" x14ac:dyDescent="0.5">
      <c r="B29" s="749" t="s">
        <v>305</v>
      </c>
      <c r="C29" s="749"/>
      <c r="D29" s="749"/>
      <c r="E29" s="749"/>
      <c r="F29" s="749"/>
      <c r="G29" s="181"/>
    </row>
    <row r="30" spans="2:7" x14ac:dyDescent="0.35">
      <c r="B30" s="750" t="s">
        <v>303</v>
      </c>
      <c r="C30" s="750"/>
      <c r="D30" s="750"/>
      <c r="E30" s="750"/>
      <c r="F30" s="750"/>
      <c r="G30" s="181"/>
    </row>
    <row r="31" spans="2:7" x14ac:dyDescent="0.35">
      <c r="B31" s="299"/>
      <c r="C31" s="299"/>
      <c r="D31" s="299"/>
      <c r="E31" s="299"/>
      <c r="F31" s="299"/>
      <c r="G31" s="181"/>
    </row>
    <row r="32" spans="2:7" x14ac:dyDescent="0.35">
      <c r="B32" s="183" t="s">
        <v>302</v>
      </c>
      <c r="C32" s="181"/>
      <c r="D32" s="181"/>
      <c r="E32" s="181"/>
      <c r="F32" s="181"/>
      <c r="G32" s="181"/>
    </row>
    <row r="33" spans="2:7" x14ac:dyDescent="0.35">
      <c r="B33" s="183" t="s">
        <v>301</v>
      </c>
      <c r="C33" s="181"/>
      <c r="D33" s="181"/>
      <c r="E33" s="181"/>
      <c r="F33" s="181"/>
      <c r="G33" s="181"/>
    </row>
    <row r="34" spans="2:7" x14ac:dyDescent="0.35">
      <c r="B34" s="181"/>
      <c r="C34" s="181"/>
      <c r="D34" s="181"/>
      <c r="E34" s="181"/>
      <c r="F34" s="181"/>
      <c r="G34" s="181"/>
    </row>
    <row r="35" spans="2:7" s="110" customFormat="1" x14ac:dyDescent="0.35">
      <c r="B35" s="300" t="s">
        <v>300</v>
      </c>
      <c r="C35" s="300" t="s">
        <v>299</v>
      </c>
      <c r="D35" s="751" t="s">
        <v>298</v>
      </c>
      <c r="E35" s="751"/>
      <c r="F35" s="300" t="s">
        <v>297</v>
      </c>
      <c r="G35" s="299"/>
    </row>
    <row r="36" spans="2:7" s="102" customFormat="1" ht="40.200000000000003" customHeight="1" x14ac:dyDescent="0.2">
      <c r="B36" s="186"/>
      <c r="C36" s="186"/>
      <c r="D36" s="323"/>
      <c r="E36" s="184" t="s">
        <v>295</v>
      </c>
      <c r="F36" s="186"/>
      <c r="G36" s="185"/>
    </row>
    <row r="37" spans="2:7" s="102" customFormat="1" ht="40.200000000000003" customHeight="1" x14ac:dyDescent="0.2">
      <c r="B37" s="186"/>
      <c r="C37" s="186"/>
      <c r="D37" s="323"/>
      <c r="E37" s="184" t="s">
        <v>295</v>
      </c>
      <c r="F37" s="186"/>
      <c r="G37" s="185"/>
    </row>
    <row r="38" spans="2:7" s="102" customFormat="1" ht="40.200000000000003" customHeight="1" x14ac:dyDescent="0.2">
      <c r="B38" s="186"/>
      <c r="C38" s="186"/>
      <c r="D38" s="323"/>
      <c r="E38" s="184" t="s">
        <v>295</v>
      </c>
      <c r="F38" s="186"/>
      <c r="G38" s="185"/>
    </row>
    <row r="39" spans="2:7" s="102" customFormat="1" ht="40.200000000000003" customHeight="1" x14ac:dyDescent="0.2">
      <c r="B39" s="186"/>
      <c r="C39" s="186"/>
      <c r="D39" s="323"/>
      <c r="E39" s="184" t="s">
        <v>295</v>
      </c>
      <c r="F39" s="186"/>
      <c r="G39" s="185"/>
    </row>
    <row r="40" spans="2:7" s="102" customFormat="1" ht="40.200000000000003" customHeight="1" x14ac:dyDescent="0.2">
      <c r="B40" s="186"/>
      <c r="C40" s="186"/>
      <c r="D40" s="323"/>
      <c r="E40" s="184" t="s">
        <v>295</v>
      </c>
      <c r="F40" s="186"/>
      <c r="G40" s="185"/>
    </row>
    <row r="41" spans="2:7" s="102" customFormat="1" ht="40.200000000000003" customHeight="1" x14ac:dyDescent="0.2">
      <c r="B41" s="186"/>
      <c r="C41" s="186"/>
      <c r="D41" s="323"/>
      <c r="E41" s="184" t="s">
        <v>295</v>
      </c>
      <c r="F41" s="186"/>
      <c r="G41" s="185"/>
    </row>
    <row r="42" spans="2:7" s="102" customFormat="1" ht="40.200000000000003" customHeight="1" x14ac:dyDescent="0.2">
      <c r="B42" s="186"/>
      <c r="C42" s="186"/>
      <c r="D42" s="323"/>
      <c r="E42" s="184" t="s">
        <v>295</v>
      </c>
      <c r="F42" s="186"/>
      <c r="G42" s="185"/>
    </row>
    <row r="43" spans="2:7" s="102" customFormat="1" ht="40.200000000000003" customHeight="1" x14ac:dyDescent="0.2">
      <c r="B43" s="186"/>
      <c r="C43" s="186"/>
      <c r="D43" s="323"/>
      <c r="E43" s="184" t="s">
        <v>295</v>
      </c>
      <c r="F43" s="186"/>
      <c r="G43" s="185"/>
    </row>
    <row r="44" spans="2:7" s="102" customFormat="1" ht="40.200000000000003" customHeight="1" x14ac:dyDescent="0.2">
      <c r="B44" s="186"/>
      <c r="C44" s="186"/>
      <c r="D44" s="323"/>
      <c r="E44" s="184" t="s">
        <v>295</v>
      </c>
      <c r="F44" s="186"/>
      <c r="G44" s="185"/>
    </row>
    <row r="45" spans="2:7" s="102" customFormat="1" ht="40.200000000000003" customHeight="1" x14ac:dyDescent="0.2">
      <c r="B45" s="186"/>
      <c r="C45" s="186"/>
      <c r="D45" s="323"/>
      <c r="E45" s="184" t="s">
        <v>295</v>
      </c>
      <c r="F45" s="186"/>
      <c r="G45" s="185"/>
    </row>
    <row r="46" spans="2:7" s="102" customFormat="1" ht="40.200000000000003" customHeight="1" thickBot="1" x14ac:dyDescent="0.25">
      <c r="B46" s="187"/>
      <c r="C46" s="187"/>
      <c r="D46" s="324"/>
      <c r="E46" s="188" t="s">
        <v>295</v>
      </c>
      <c r="F46" s="187"/>
      <c r="G46" s="185"/>
    </row>
    <row r="47" spans="2:7" s="102" customFormat="1" ht="40.200000000000003" customHeight="1" thickTop="1" x14ac:dyDescent="0.2">
      <c r="B47" s="752" t="s">
        <v>296</v>
      </c>
      <c r="C47" s="752"/>
      <c r="D47" s="189" t="str">
        <f>IF(SUM(D36:D46)=0,"",SUM(D36:D46))</f>
        <v/>
      </c>
      <c r="E47" s="190" t="s">
        <v>295</v>
      </c>
      <c r="F47" s="190"/>
      <c r="G47" s="185"/>
    </row>
    <row r="48" spans="2:7" s="103" customFormat="1" x14ac:dyDescent="0.2">
      <c r="B48" s="191"/>
      <c r="C48" s="191"/>
      <c r="D48" s="191"/>
      <c r="E48" s="191"/>
      <c r="F48" s="191"/>
      <c r="G48" s="191"/>
    </row>
    <row r="49" spans="2:7" s="103" customFormat="1" x14ac:dyDescent="0.2">
      <c r="B49" s="191" t="s">
        <v>294</v>
      </c>
      <c r="C49" s="191"/>
      <c r="D49" s="191"/>
      <c r="E49" s="191"/>
      <c r="F49" s="191"/>
      <c r="G49" s="191"/>
    </row>
    <row r="50" spans="2:7" s="103" customFormat="1" x14ac:dyDescent="0.2">
      <c r="B50" s="747" t="s">
        <v>293</v>
      </c>
      <c r="C50" s="747"/>
      <c r="D50" s="747" t="s">
        <v>313</v>
      </c>
      <c r="E50" s="747"/>
      <c r="F50" s="747"/>
      <c r="G50" s="191"/>
    </row>
    <row r="51" spans="2:7" s="103" customFormat="1" ht="48.75" customHeight="1" x14ac:dyDescent="0.2">
      <c r="B51" s="748" t="s">
        <v>292</v>
      </c>
      <c r="C51" s="748"/>
      <c r="D51" s="748"/>
      <c r="E51" s="748"/>
      <c r="F51" s="748"/>
      <c r="G51" s="191"/>
    </row>
  </sheetData>
  <sheetProtection sheet="1" selectLockedCells="1"/>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4"/>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F7556-7556-4A21-ABFF-5F9423938691}">
  <sheetPr>
    <tabColor rgb="FF92D050"/>
    <pageSetUpPr fitToPage="1"/>
  </sheetPr>
  <dimension ref="A1:AA245"/>
  <sheetViews>
    <sheetView showGridLines="0" tabSelected="1" view="pageBreakPreview" topLeftCell="D1" zoomScale="70" zoomScaleNormal="98" zoomScaleSheetLayoutView="70" workbookViewId="0">
      <selection activeCell="B159" sqref="B159:C159"/>
    </sheetView>
  </sheetViews>
  <sheetFormatPr defaultColWidth="9" defaultRowHeight="16.2" x14ac:dyDescent="0.2"/>
  <cols>
    <col min="1" max="1" width="7.33203125" style="281" bestFit="1" customWidth="1"/>
    <col min="2" max="2" width="23.77734375" style="281" customWidth="1"/>
    <col min="3" max="3" width="9.109375" style="281" customWidth="1"/>
    <col min="4" max="4" width="21" style="281" customWidth="1"/>
    <col min="5" max="5" width="24.6640625" style="281" customWidth="1"/>
    <col min="6" max="11" width="9.44140625" style="281" customWidth="1"/>
    <col min="12" max="12" width="8.109375" style="281" customWidth="1"/>
    <col min="13" max="13" width="29" style="281" customWidth="1"/>
    <col min="14" max="14" width="10.88671875" style="281" customWidth="1"/>
    <col min="15" max="17" width="19.109375" style="281" customWidth="1"/>
    <col min="18" max="18" width="15.77734375" style="40" bestFit="1" customWidth="1"/>
    <col min="19" max="19" width="11.33203125" style="40" customWidth="1"/>
    <col min="20" max="20" width="25" style="40" customWidth="1"/>
    <col min="21" max="21" width="21.88671875" style="40" customWidth="1"/>
    <col min="22" max="22" width="48.109375" style="40" customWidth="1"/>
    <col min="23" max="23" width="9" style="281"/>
    <col min="24" max="24" width="36" style="281" customWidth="1"/>
    <col min="25" max="25" width="59.77734375" style="281" customWidth="1"/>
    <col min="26" max="26" width="24.6640625" style="281" customWidth="1"/>
    <col min="27" max="27" width="42" style="281" customWidth="1"/>
    <col min="28" max="28" width="7.109375" style="281" customWidth="1"/>
    <col min="29" max="16384" width="9" style="281"/>
  </cols>
  <sheetData>
    <row r="1" spans="1:27" ht="42.75" customHeight="1" x14ac:dyDescent="0.2">
      <c r="A1" s="758"/>
      <c r="B1" s="758"/>
      <c r="C1" s="758"/>
      <c r="D1" s="758"/>
      <c r="E1" s="758"/>
      <c r="F1" s="758"/>
      <c r="G1" s="758"/>
      <c r="H1" s="758"/>
      <c r="I1" s="758"/>
      <c r="J1" s="758"/>
      <c r="K1" s="758"/>
      <c r="L1" s="758"/>
      <c r="M1" s="758"/>
      <c r="N1" s="758"/>
      <c r="O1" s="758"/>
      <c r="P1" s="192"/>
      <c r="Q1" s="192"/>
      <c r="R1" s="759" t="s">
        <v>127</v>
      </c>
      <c r="S1" s="759"/>
      <c r="T1" s="759"/>
      <c r="U1" s="759"/>
      <c r="V1" s="760"/>
      <c r="W1" s="761" t="s">
        <v>128</v>
      </c>
      <c r="X1" s="763" t="s">
        <v>129</v>
      </c>
      <c r="Y1" s="6" t="s">
        <v>130</v>
      </c>
      <c r="Z1" s="7"/>
      <c r="AA1" s="8"/>
    </row>
    <row r="2" spans="1:27" ht="48.6" x14ac:dyDescent="0.2">
      <c r="A2" s="9" t="s">
        <v>131</v>
      </c>
      <c r="B2" s="10" t="s">
        <v>132</v>
      </c>
      <c r="C2" s="9" t="s">
        <v>133</v>
      </c>
      <c r="D2" s="10" t="s">
        <v>134</v>
      </c>
      <c r="E2" s="11" t="s">
        <v>135</v>
      </c>
      <c r="F2" s="764" t="s">
        <v>445</v>
      </c>
      <c r="G2" s="765"/>
      <c r="H2" s="765"/>
      <c r="I2" s="765"/>
      <c r="J2" s="765"/>
      <c r="K2" s="766"/>
      <c r="L2" s="9" t="s">
        <v>136</v>
      </c>
      <c r="M2" s="9" t="s">
        <v>137</v>
      </c>
      <c r="N2" s="12" t="s">
        <v>138</v>
      </c>
      <c r="O2" s="9" t="s">
        <v>139</v>
      </c>
      <c r="P2" s="193"/>
      <c r="Q2" s="9" t="s">
        <v>368</v>
      </c>
      <c r="R2" s="301" t="s">
        <v>140</v>
      </c>
      <c r="S2" s="13" t="s">
        <v>141</v>
      </c>
      <c r="T2" s="767" t="s">
        <v>142</v>
      </c>
      <c r="U2" s="768"/>
      <c r="V2" s="13" t="s">
        <v>42</v>
      </c>
      <c r="W2" s="762"/>
      <c r="X2" s="763"/>
      <c r="Y2" s="280" t="s">
        <v>143</v>
      </c>
      <c r="AA2" s="282"/>
    </row>
    <row r="3" spans="1:27" ht="18" customHeight="1" x14ac:dyDescent="0.2">
      <c r="A3" s="14" t="s">
        <v>144</v>
      </c>
      <c r="B3" s="15" t="s">
        <v>145</v>
      </c>
      <c r="C3" s="16" t="s">
        <v>145</v>
      </c>
      <c r="D3" s="15" t="s">
        <v>146</v>
      </c>
      <c r="E3" s="15" t="s">
        <v>147</v>
      </c>
      <c r="F3" s="16" t="s">
        <v>148</v>
      </c>
      <c r="G3" s="194" t="s">
        <v>275</v>
      </c>
      <c r="H3" s="195" t="s">
        <v>277</v>
      </c>
      <c r="I3" s="325"/>
      <c r="J3" s="325"/>
      <c r="K3" s="325"/>
      <c r="L3" s="196" t="s">
        <v>149</v>
      </c>
      <c r="M3" s="14" t="s">
        <v>150</v>
      </c>
      <c r="N3" s="17">
        <v>1</v>
      </c>
      <c r="O3" s="14" t="s">
        <v>151</v>
      </c>
      <c r="Q3" s="197" t="s">
        <v>145</v>
      </c>
      <c r="R3" s="198">
        <v>200</v>
      </c>
      <c r="S3" s="18" t="s">
        <v>152</v>
      </c>
      <c r="T3" s="18" t="s">
        <v>153</v>
      </c>
      <c r="U3" s="18" t="s">
        <v>153</v>
      </c>
      <c r="V3" s="18" t="s">
        <v>154</v>
      </c>
      <c r="W3" s="104"/>
      <c r="Y3" s="271" t="s">
        <v>155</v>
      </c>
      <c r="Z3" s="272"/>
      <c r="AA3" s="273"/>
    </row>
    <row r="4" spans="1:27" ht="18" customHeight="1" x14ac:dyDescent="0.2">
      <c r="A4" s="19" t="s">
        <v>156</v>
      </c>
      <c r="B4" s="20"/>
      <c r="C4" s="21" t="s">
        <v>157</v>
      </c>
      <c r="D4" s="22" t="s">
        <v>158</v>
      </c>
      <c r="E4" s="22" t="s">
        <v>159</v>
      </c>
      <c r="F4" s="21" t="s">
        <v>160</v>
      </c>
      <c r="G4" s="37" t="s">
        <v>279</v>
      </c>
      <c r="H4" s="199" t="s">
        <v>281</v>
      </c>
      <c r="I4" s="326"/>
      <c r="J4" s="326"/>
      <c r="K4" s="327"/>
      <c r="L4" s="200" t="s">
        <v>161</v>
      </c>
      <c r="M4" s="21" t="s">
        <v>162</v>
      </c>
      <c r="N4" s="23">
        <v>2</v>
      </c>
      <c r="O4" s="21" t="s">
        <v>163</v>
      </c>
      <c r="Q4" s="197" t="s">
        <v>145</v>
      </c>
      <c r="R4" s="198">
        <v>300</v>
      </c>
      <c r="S4" s="18" t="s">
        <v>152</v>
      </c>
      <c r="T4" s="18" t="s">
        <v>164</v>
      </c>
      <c r="U4" s="18" t="s">
        <v>164</v>
      </c>
      <c r="V4" s="18" t="s">
        <v>165</v>
      </c>
      <c r="W4" s="104"/>
      <c r="Y4" s="280" t="s">
        <v>166</v>
      </c>
      <c r="AA4" s="282"/>
    </row>
    <row r="5" spans="1:27" ht="18" customHeight="1" x14ac:dyDescent="0.2">
      <c r="C5" s="19" t="s">
        <v>167</v>
      </c>
      <c r="D5" s="22" t="s">
        <v>168</v>
      </c>
      <c r="E5" s="22" t="s">
        <v>169</v>
      </c>
      <c r="F5" s="283" t="s">
        <v>170</v>
      </c>
      <c r="G5" s="284" t="s">
        <v>283</v>
      </c>
      <c r="H5" s="285" t="s">
        <v>285</v>
      </c>
      <c r="I5" s="328"/>
      <c r="J5" s="328"/>
      <c r="K5" s="329"/>
      <c r="L5" s="25"/>
      <c r="M5" s="21" t="s">
        <v>171</v>
      </c>
      <c r="N5" s="25"/>
      <c r="O5" s="21" t="s">
        <v>172</v>
      </c>
      <c r="Q5" s="197" t="s">
        <v>145</v>
      </c>
      <c r="R5" s="201"/>
      <c r="S5" s="104"/>
      <c r="T5" s="104"/>
      <c r="U5" s="104"/>
      <c r="V5" s="104"/>
      <c r="W5" s="104"/>
      <c r="Y5" s="280" t="s">
        <v>369</v>
      </c>
      <c r="AA5" s="282"/>
    </row>
    <row r="6" spans="1:27" ht="18" customHeight="1" x14ac:dyDescent="0.2">
      <c r="D6" s="22" t="s">
        <v>173</v>
      </c>
      <c r="E6" s="22" t="s">
        <v>174</v>
      </c>
      <c r="F6" s="330" t="s">
        <v>190</v>
      </c>
      <c r="G6" s="331" t="s">
        <v>462</v>
      </c>
      <c r="H6" s="332" t="s">
        <v>463</v>
      </c>
      <c r="I6" s="332" t="s">
        <v>464</v>
      </c>
      <c r="J6" s="333" t="s">
        <v>465</v>
      </c>
      <c r="K6" s="333" t="s">
        <v>466</v>
      </c>
      <c r="L6" s="282"/>
      <c r="M6" s="21" t="s">
        <v>175</v>
      </c>
      <c r="O6" s="21" t="s">
        <v>176</v>
      </c>
      <c r="Q6" s="197" t="s">
        <v>145</v>
      </c>
      <c r="R6" s="198">
        <v>1</v>
      </c>
      <c r="S6" s="18" t="s">
        <v>177</v>
      </c>
      <c r="T6" s="18" t="s">
        <v>178</v>
      </c>
      <c r="U6" s="18" t="s">
        <v>179</v>
      </c>
      <c r="V6" s="18" t="s">
        <v>180</v>
      </c>
      <c r="W6" s="26">
        <f>COUNTIF([1]活動記録!$G$9:$L$200,【選択肢】!R6)</f>
        <v>0</v>
      </c>
      <c r="Y6" s="280" t="s">
        <v>370</v>
      </c>
      <c r="AA6" s="282"/>
    </row>
    <row r="7" spans="1:27" ht="18" customHeight="1" x14ac:dyDescent="0.2">
      <c r="D7" s="27" t="s">
        <v>181</v>
      </c>
      <c r="E7" s="21" t="s">
        <v>182</v>
      </c>
      <c r="F7" s="280"/>
      <c r="L7" s="282"/>
      <c r="M7" s="21" t="s">
        <v>183</v>
      </c>
      <c r="O7" s="21" t="s">
        <v>371</v>
      </c>
      <c r="Q7" s="197" t="s">
        <v>145</v>
      </c>
      <c r="R7" s="198">
        <v>2</v>
      </c>
      <c r="S7" s="18" t="s">
        <v>177</v>
      </c>
      <c r="T7" s="18" t="s">
        <v>178</v>
      </c>
      <c r="U7" s="18" t="s">
        <v>95</v>
      </c>
      <c r="V7" s="18" t="s">
        <v>184</v>
      </c>
      <c r="W7" s="26">
        <f>COUNTIF([1]活動記録!$G$9:$L$200,【選択肢】!R7)</f>
        <v>0</v>
      </c>
      <c r="Y7" s="280" t="s">
        <v>185</v>
      </c>
      <c r="AA7" s="282"/>
    </row>
    <row r="8" spans="1:27" ht="18" customHeight="1" x14ac:dyDescent="0.2">
      <c r="E8" s="21" t="s">
        <v>186</v>
      </c>
      <c r="F8" s="280"/>
      <c r="L8" s="282"/>
      <c r="M8" s="21" t="s">
        <v>187</v>
      </c>
      <c r="O8" s="21" t="s">
        <v>372</v>
      </c>
      <c r="Q8" s="197" t="s">
        <v>145</v>
      </c>
      <c r="R8" s="198">
        <v>3</v>
      </c>
      <c r="S8" s="18" t="s">
        <v>177</v>
      </c>
      <c r="T8" s="18" t="s">
        <v>50</v>
      </c>
      <c r="U8" s="18" t="s">
        <v>50</v>
      </c>
      <c r="V8" s="18" t="s">
        <v>290</v>
      </c>
      <c r="W8" s="26">
        <f>COUNTIF([1]活動記録!$G$9:$L$200,【選択肢】!R8)</f>
        <v>0</v>
      </c>
      <c r="Y8" s="280"/>
      <c r="AA8" s="282"/>
    </row>
    <row r="9" spans="1:27" ht="18" customHeight="1" x14ac:dyDescent="0.2">
      <c r="E9" s="21" t="s">
        <v>188</v>
      </c>
      <c r="F9" s="280"/>
      <c r="L9" s="282"/>
      <c r="M9" s="21" t="s">
        <v>189</v>
      </c>
      <c r="O9" s="24" t="s">
        <v>373</v>
      </c>
      <c r="Q9" s="197" t="s">
        <v>145</v>
      </c>
      <c r="R9" s="198">
        <v>4</v>
      </c>
      <c r="S9" s="18" t="s">
        <v>177</v>
      </c>
      <c r="T9" s="18" t="s">
        <v>101</v>
      </c>
      <c r="U9" s="18" t="s">
        <v>190</v>
      </c>
      <c r="V9" s="18" t="s">
        <v>191</v>
      </c>
      <c r="W9" s="26">
        <f>COUNTIF([1]活動記録!$G$9:$L$200,【選択肢】!R9)</f>
        <v>0</v>
      </c>
      <c r="Y9" s="271" t="s">
        <v>192</v>
      </c>
      <c r="Z9" s="272"/>
      <c r="AA9" s="273"/>
    </row>
    <row r="10" spans="1:27" ht="18" customHeight="1" x14ac:dyDescent="0.2">
      <c r="E10" s="21" t="s">
        <v>193</v>
      </c>
      <c r="F10" s="280"/>
      <c r="L10" s="282"/>
      <c r="M10" s="21" t="s">
        <v>194</v>
      </c>
      <c r="O10" s="24"/>
      <c r="Q10" s="197" t="s">
        <v>145</v>
      </c>
      <c r="R10" s="198">
        <v>5</v>
      </c>
      <c r="S10" s="18" t="s">
        <v>177</v>
      </c>
      <c r="T10" s="18" t="s">
        <v>101</v>
      </c>
      <c r="U10" s="18" t="s">
        <v>190</v>
      </c>
      <c r="V10" s="18" t="s">
        <v>195</v>
      </c>
      <c r="W10" s="26">
        <f>COUNTIF([1]活動記録!$G$9:$L$200,【選択肢】!R10)</f>
        <v>0</v>
      </c>
      <c r="Y10" s="274" t="s">
        <v>196</v>
      </c>
      <c r="Z10" s="275"/>
      <c r="AA10" s="276"/>
    </row>
    <row r="11" spans="1:27" ht="18" customHeight="1" x14ac:dyDescent="0.2">
      <c r="E11" s="19" t="s">
        <v>197</v>
      </c>
      <c r="F11" s="280"/>
      <c r="L11" s="282"/>
      <c r="M11" s="21" t="s">
        <v>198</v>
      </c>
      <c r="Q11" s="197" t="s">
        <v>145</v>
      </c>
      <c r="R11" s="198">
        <v>6</v>
      </c>
      <c r="S11" s="18" t="s">
        <v>177</v>
      </c>
      <c r="T11" s="18" t="s">
        <v>101</v>
      </c>
      <c r="U11" s="18" t="s">
        <v>190</v>
      </c>
      <c r="V11" s="18" t="s">
        <v>199</v>
      </c>
      <c r="W11" s="26">
        <f>COUNTIF([1]活動記録!$G$9:$L$200,【選択肢】!R11)</f>
        <v>0</v>
      </c>
      <c r="Y11" s="277" t="s">
        <v>200</v>
      </c>
      <c r="Z11" s="278"/>
      <c r="AA11" s="279"/>
    </row>
    <row r="12" spans="1:27" ht="18" customHeight="1" x14ac:dyDescent="0.2">
      <c r="M12" s="21" t="s">
        <v>201</v>
      </c>
      <c r="Q12" s="197" t="s">
        <v>145</v>
      </c>
      <c r="R12" s="198">
        <v>7</v>
      </c>
      <c r="S12" s="18" t="s">
        <v>177</v>
      </c>
      <c r="T12" s="18" t="s">
        <v>101</v>
      </c>
      <c r="U12" s="18" t="s">
        <v>57</v>
      </c>
      <c r="V12" s="18" t="s">
        <v>202</v>
      </c>
      <c r="W12" s="26">
        <f>COUNTIF([1]活動記録!$G$9:$L$200,【選択肢】!R12)</f>
        <v>0</v>
      </c>
      <c r="Y12" s="28" t="s">
        <v>446</v>
      </c>
      <c r="Z12" s="105"/>
      <c r="AA12" s="29"/>
    </row>
    <row r="13" spans="1:27" ht="18" customHeight="1" x14ac:dyDescent="0.2">
      <c r="M13" s="21" t="s">
        <v>203</v>
      </c>
      <c r="Q13" s="197" t="s">
        <v>145</v>
      </c>
      <c r="R13" s="198">
        <v>8</v>
      </c>
      <c r="S13" s="18" t="s">
        <v>177</v>
      </c>
      <c r="T13" s="18" t="s">
        <v>101</v>
      </c>
      <c r="U13" s="18" t="s">
        <v>57</v>
      </c>
      <c r="V13" s="18" t="s">
        <v>204</v>
      </c>
      <c r="W13" s="26">
        <f>COUNTIF([1]活動記録!$G$9:$L$200,【選択肢】!R13)</f>
        <v>0</v>
      </c>
      <c r="Y13" s="28" t="s">
        <v>205</v>
      </c>
      <c r="Z13" s="105"/>
      <c r="AA13" s="29"/>
    </row>
    <row r="14" spans="1:27" ht="18" customHeight="1" x14ac:dyDescent="0.2">
      <c r="M14" s="21" t="s">
        <v>206</v>
      </c>
      <c r="Q14" s="197" t="s">
        <v>145</v>
      </c>
      <c r="R14" s="198">
        <v>9</v>
      </c>
      <c r="S14" s="18" t="s">
        <v>177</v>
      </c>
      <c r="T14" s="18" t="s">
        <v>101</v>
      </c>
      <c r="U14" s="18" t="s">
        <v>57</v>
      </c>
      <c r="V14" s="18" t="s">
        <v>207</v>
      </c>
      <c r="W14" s="26">
        <f>COUNTIF([1]活動記録!$G$9:$L$200,【選択肢】!R14)</f>
        <v>0</v>
      </c>
      <c r="Y14" s="28" t="s">
        <v>208</v>
      </c>
      <c r="Z14" s="105"/>
      <c r="AA14" s="29"/>
    </row>
    <row r="15" spans="1:27" ht="18" customHeight="1" x14ac:dyDescent="0.2">
      <c r="M15" s="24" t="s">
        <v>209</v>
      </c>
      <c r="Q15" s="197" t="s">
        <v>145</v>
      </c>
      <c r="R15" s="198">
        <v>10</v>
      </c>
      <c r="S15" s="18" t="s">
        <v>177</v>
      </c>
      <c r="T15" s="18" t="s">
        <v>101</v>
      </c>
      <c r="U15" s="18" t="s">
        <v>61</v>
      </c>
      <c r="V15" s="18" t="s">
        <v>210</v>
      </c>
      <c r="W15" s="26">
        <f>COUNTIF([1]活動記録!$G$9:$L$200,【選択肢】!R15)</f>
        <v>0</v>
      </c>
      <c r="Y15" s="28" t="s">
        <v>211</v>
      </c>
      <c r="Z15" s="105"/>
      <c r="AA15" s="29"/>
    </row>
    <row r="16" spans="1:27" ht="18" customHeight="1" x14ac:dyDescent="0.2">
      <c r="Q16" s="197" t="s">
        <v>145</v>
      </c>
      <c r="R16" s="198">
        <v>11</v>
      </c>
      <c r="S16" s="18" t="s">
        <v>177</v>
      </c>
      <c r="T16" s="18" t="s">
        <v>101</v>
      </c>
      <c r="U16" s="18" t="s">
        <v>61</v>
      </c>
      <c r="V16" s="18" t="s">
        <v>212</v>
      </c>
      <c r="W16" s="26">
        <f>COUNTIF([1]活動記録!$G$9:$L$200,【選択肢】!R16)</f>
        <v>0</v>
      </c>
      <c r="Y16" s="280"/>
      <c r="Z16" s="275"/>
      <c r="AA16" s="276"/>
    </row>
    <row r="17" spans="1:27" ht="18" customHeight="1" x14ac:dyDescent="0.2">
      <c r="A17" s="202" t="s">
        <v>374</v>
      </c>
      <c r="B17" s="203" t="s">
        <v>375</v>
      </c>
      <c r="C17" s="753" t="s">
        <v>376</v>
      </c>
      <c r="D17" s="753"/>
      <c r="E17" s="753"/>
      <c r="F17" s="753"/>
      <c r="G17" s="754"/>
      <c r="H17" s="203" t="s">
        <v>377</v>
      </c>
      <c r="I17" s="197" t="s">
        <v>467</v>
      </c>
      <c r="Q17" s="197" t="s">
        <v>145</v>
      </c>
      <c r="R17" s="198">
        <v>12</v>
      </c>
      <c r="S17" s="18" t="s">
        <v>177</v>
      </c>
      <c r="T17" s="18" t="s">
        <v>101</v>
      </c>
      <c r="U17" s="18" t="s">
        <v>61</v>
      </c>
      <c r="V17" s="18" t="s">
        <v>213</v>
      </c>
      <c r="W17" s="26">
        <f>COUNTIF([1]活動記録!$G$9:$L$200,【選択肢】!R17)</f>
        <v>0</v>
      </c>
      <c r="Y17" s="274" t="s">
        <v>214</v>
      </c>
      <c r="AA17" s="282"/>
    </row>
    <row r="18" spans="1:27" ht="18" customHeight="1" x14ac:dyDescent="0.2">
      <c r="A18" s="197">
        <v>1</v>
      </c>
      <c r="B18" s="197" t="s">
        <v>325</v>
      </c>
      <c r="C18" s="197" t="s">
        <v>378</v>
      </c>
      <c r="D18" s="197"/>
      <c r="E18" s="197"/>
      <c r="F18" s="197"/>
      <c r="G18" s="204"/>
      <c r="H18" s="197">
        <v>0.5</v>
      </c>
      <c r="I18" s="197" t="s">
        <v>468</v>
      </c>
      <c r="Q18" s="197" t="s">
        <v>145</v>
      </c>
      <c r="R18" s="198">
        <v>13</v>
      </c>
      <c r="S18" s="18" t="s">
        <v>177</v>
      </c>
      <c r="T18" s="18" t="s">
        <v>101</v>
      </c>
      <c r="U18" s="18" t="s">
        <v>65</v>
      </c>
      <c r="V18" s="18" t="s">
        <v>215</v>
      </c>
      <c r="W18" s="26">
        <f>COUNTIF([1]活動記録!$G$9:$L$200,【選択肢】!R18)</f>
        <v>0</v>
      </c>
      <c r="Y18" s="277" t="s">
        <v>447</v>
      </c>
      <c r="Z18" s="275"/>
      <c r="AA18" s="276"/>
    </row>
    <row r="19" spans="1:27" ht="18" customHeight="1" x14ac:dyDescent="0.2">
      <c r="A19" s="197">
        <v>2</v>
      </c>
      <c r="B19" s="197" t="s">
        <v>379</v>
      </c>
      <c r="C19" s="197" t="s">
        <v>378</v>
      </c>
      <c r="D19" s="197"/>
      <c r="E19" s="197"/>
      <c r="F19" s="197"/>
      <c r="G19" s="204"/>
      <c r="H19" s="197">
        <v>1</v>
      </c>
      <c r="I19" s="197" t="s">
        <v>156</v>
      </c>
      <c r="Q19" s="197" t="s">
        <v>145</v>
      </c>
      <c r="R19" s="198">
        <v>14</v>
      </c>
      <c r="S19" s="18" t="s">
        <v>177</v>
      </c>
      <c r="T19" s="18" t="s">
        <v>101</v>
      </c>
      <c r="U19" s="18" t="s">
        <v>65</v>
      </c>
      <c r="V19" s="18" t="s">
        <v>216</v>
      </c>
      <c r="W19" s="26">
        <f>COUNTIF([1]活動記録!$G$9:$L$200,【選択肢】!R19)</f>
        <v>0</v>
      </c>
      <c r="Y19" s="28" t="s">
        <v>448</v>
      </c>
      <c r="Z19" s="275"/>
      <c r="AA19" s="276"/>
    </row>
    <row r="20" spans="1:27" ht="18" customHeight="1" x14ac:dyDescent="0.2">
      <c r="A20" s="197">
        <v>3</v>
      </c>
      <c r="B20" s="197" t="s">
        <v>327</v>
      </c>
      <c r="C20" s="197" t="s">
        <v>380</v>
      </c>
      <c r="D20" s="197" t="s">
        <v>381</v>
      </c>
      <c r="E20" s="197" t="s">
        <v>382</v>
      </c>
      <c r="F20" s="197" t="s">
        <v>383</v>
      </c>
      <c r="G20" s="204" t="s">
        <v>384</v>
      </c>
      <c r="H20" s="197">
        <v>1.5</v>
      </c>
      <c r="Q20" s="197" t="s">
        <v>145</v>
      </c>
      <c r="R20" s="198">
        <v>15</v>
      </c>
      <c r="S20" s="18" t="s">
        <v>177</v>
      </c>
      <c r="T20" s="18" t="s">
        <v>101</v>
      </c>
      <c r="U20" s="18" t="s">
        <v>65</v>
      </c>
      <c r="V20" s="18" t="s">
        <v>217</v>
      </c>
      <c r="W20" s="26">
        <f>COUNTIF([1]活動記録!$G$9:$L$200,【選択肢】!R20)</f>
        <v>0</v>
      </c>
      <c r="Y20" s="28" t="s">
        <v>205</v>
      </c>
      <c r="AA20" s="282"/>
    </row>
    <row r="21" spans="1:27" ht="18" customHeight="1" x14ac:dyDescent="0.2">
      <c r="A21" s="197">
        <v>4</v>
      </c>
      <c r="B21" s="197" t="s">
        <v>385</v>
      </c>
      <c r="C21" s="197" t="s">
        <v>378</v>
      </c>
      <c r="D21" s="197"/>
      <c r="E21" s="197"/>
      <c r="F21" s="197"/>
      <c r="G21" s="204"/>
      <c r="H21" s="197">
        <v>2</v>
      </c>
      <c r="Q21" s="197" t="s">
        <v>145</v>
      </c>
      <c r="R21" s="198">
        <v>16</v>
      </c>
      <c r="S21" s="18" t="s">
        <v>177</v>
      </c>
      <c r="T21" s="18" t="s">
        <v>101</v>
      </c>
      <c r="U21" s="18" t="s">
        <v>69</v>
      </c>
      <c r="V21" s="18" t="s">
        <v>218</v>
      </c>
      <c r="W21" s="26">
        <f>COUNTIF([1]活動記録!$G$9:$L$200,【選択肢】!R21)</f>
        <v>0</v>
      </c>
      <c r="Y21" s="755" t="s">
        <v>449</v>
      </c>
      <c r="Z21" s="756"/>
      <c r="AA21" s="757"/>
    </row>
    <row r="22" spans="1:27" ht="18" customHeight="1" x14ac:dyDescent="0.2">
      <c r="A22" s="197">
        <v>5</v>
      </c>
      <c r="B22" s="197" t="s">
        <v>386</v>
      </c>
      <c r="C22" s="197" t="s">
        <v>378</v>
      </c>
      <c r="D22" s="197"/>
      <c r="E22" s="197"/>
      <c r="F22" s="197"/>
      <c r="G22" s="204"/>
      <c r="H22" s="197">
        <v>2.5</v>
      </c>
      <c r="Q22" s="197" t="s">
        <v>145</v>
      </c>
      <c r="R22" s="198">
        <v>17</v>
      </c>
      <c r="S22" s="18" t="s">
        <v>177</v>
      </c>
      <c r="T22" s="18" t="s">
        <v>219</v>
      </c>
      <c r="U22" s="18" t="s">
        <v>219</v>
      </c>
      <c r="V22" s="18" t="s">
        <v>220</v>
      </c>
      <c r="W22" s="26">
        <f>COUNTIF([1]活動記録!$G$9:$L$200,【選択肢】!R22)</f>
        <v>0</v>
      </c>
      <c r="Y22" s="755"/>
      <c r="Z22" s="756"/>
      <c r="AA22" s="757"/>
    </row>
    <row r="23" spans="1:27" ht="18" customHeight="1" x14ac:dyDescent="0.2">
      <c r="A23" s="197">
        <v>6</v>
      </c>
      <c r="B23" s="197" t="s">
        <v>387</v>
      </c>
      <c r="C23" s="197" t="s">
        <v>378</v>
      </c>
      <c r="D23" s="197"/>
      <c r="E23" s="197"/>
      <c r="F23" s="197"/>
      <c r="G23" s="204"/>
      <c r="H23" s="197">
        <v>3</v>
      </c>
      <c r="Q23" s="197" t="s">
        <v>145</v>
      </c>
      <c r="R23" s="198">
        <v>18</v>
      </c>
      <c r="S23" s="18" t="s">
        <v>177</v>
      </c>
      <c r="T23" s="18" t="s">
        <v>219</v>
      </c>
      <c r="U23" s="18" t="s">
        <v>219</v>
      </c>
      <c r="V23" s="18" t="s">
        <v>221</v>
      </c>
      <c r="W23" s="286">
        <f>COUNTIF([1]活動記録!$G$9:$L$200,【選択肢】!R23)</f>
        <v>0</v>
      </c>
      <c r="X23" s="287"/>
      <c r="Y23" s="280"/>
      <c r="Z23" s="275"/>
      <c r="AA23" s="276"/>
    </row>
    <row r="24" spans="1:27" ht="18" customHeight="1" x14ac:dyDescent="0.2">
      <c r="A24" s="197">
        <v>7</v>
      </c>
      <c r="H24" s="197">
        <v>3.5</v>
      </c>
      <c r="Q24" s="197" t="s">
        <v>145</v>
      </c>
      <c r="R24" s="198">
        <v>19</v>
      </c>
      <c r="S24" s="18" t="s">
        <v>177</v>
      </c>
      <c r="T24" s="18" t="s">
        <v>219</v>
      </c>
      <c r="U24" s="18" t="s">
        <v>219</v>
      </c>
      <c r="V24" s="18" t="s">
        <v>222</v>
      </c>
      <c r="W24" s="26">
        <f>COUNTIF([1]活動記録!$G$9:$L$200,【選択肢】!R24)</f>
        <v>0</v>
      </c>
      <c r="Y24" s="277" t="s">
        <v>450</v>
      </c>
      <c r="Z24" s="275"/>
      <c r="AA24" s="276"/>
    </row>
    <row r="25" spans="1:27" ht="18" customHeight="1" x14ac:dyDescent="0.2">
      <c r="A25" s="197">
        <v>8</v>
      </c>
      <c r="H25" s="197">
        <v>4</v>
      </c>
      <c r="Q25" s="197" t="s">
        <v>145</v>
      </c>
      <c r="R25" s="198">
        <v>20</v>
      </c>
      <c r="S25" s="18" t="s">
        <v>177</v>
      </c>
      <c r="T25" s="18" t="s">
        <v>219</v>
      </c>
      <c r="U25" s="18" t="s">
        <v>219</v>
      </c>
      <c r="V25" s="18" t="s">
        <v>223</v>
      </c>
      <c r="W25" s="26">
        <f>COUNTIF([1]活動記録!$G$9:$L$200,【選択肢】!R25)</f>
        <v>0</v>
      </c>
      <c r="Y25" s="28" t="s">
        <v>451</v>
      </c>
      <c r="Z25" s="275"/>
      <c r="AA25" s="276"/>
    </row>
    <row r="26" spans="1:27" ht="18" customHeight="1" x14ac:dyDescent="0.2">
      <c r="A26" s="197">
        <v>9</v>
      </c>
      <c r="H26" s="197">
        <v>4.5</v>
      </c>
      <c r="Q26" s="197" t="s">
        <v>145</v>
      </c>
      <c r="R26" s="198">
        <v>21</v>
      </c>
      <c r="S26" s="18" t="s">
        <v>177</v>
      </c>
      <c r="T26" s="18" t="s">
        <v>219</v>
      </c>
      <c r="U26" s="18" t="s">
        <v>219</v>
      </c>
      <c r="V26" s="18" t="s">
        <v>224</v>
      </c>
      <c r="W26" s="26">
        <f>COUNTIF([1]活動記録!$G$9:$L$200,【選択肢】!R26)</f>
        <v>0</v>
      </c>
      <c r="Y26" s="28" t="s">
        <v>452</v>
      </c>
      <c r="Z26" s="275"/>
      <c r="AA26" s="276"/>
    </row>
    <row r="27" spans="1:27" ht="18" customHeight="1" x14ac:dyDescent="0.2">
      <c r="A27" s="197">
        <v>10</v>
      </c>
      <c r="H27" s="197">
        <v>5</v>
      </c>
      <c r="Q27" s="197" t="s">
        <v>145</v>
      </c>
      <c r="R27" s="198">
        <v>22</v>
      </c>
      <c r="S27" s="18" t="s">
        <v>177</v>
      </c>
      <c r="T27" s="18" t="s">
        <v>219</v>
      </c>
      <c r="U27" s="18" t="s">
        <v>219</v>
      </c>
      <c r="V27" s="18" t="s">
        <v>225</v>
      </c>
      <c r="W27" s="26">
        <f>COUNTIF([1]活動記録!$G$9:$L$200,【選択肢】!R27)</f>
        <v>0</v>
      </c>
      <c r="Y27" s="28" t="s">
        <v>453</v>
      </c>
      <c r="Z27" s="275"/>
      <c r="AA27" s="276"/>
    </row>
    <row r="28" spans="1:27" ht="18" customHeight="1" x14ac:dyDescent="0.2">
      <c r="A28" s="197">
        <v>11</v>
      </c>
      <c r="H28" s="197">
        <v>5.5</v>
      </c>
      <c r="Q28" s="197" t="s">
        <v>145</v>
      </c>
      <c r="R28" s="198">
        <v>23</v>
      </c>
      <c r="S28" s="18" t="s">
        <v>177</v>
      </c>
      <c r="T28" s="18" t="s">
        <v>219</v>
      </c>
      <c r="U28" s="18" t="s">
        <v>219</v>
      </c>
      <c r="V28" s="18" t="s">
        <v>226</v>
      </c>
      <c r="W28" s="26">
        <f>COUNTIF([1]活動記録!$G$9:$L$200,【選択肢】!R28)</f>
        <v>0</v>
      </c>
      <c r="Y28" s="280"/>
      <c r="Z28" s="275"/>
      <c r="AA28" s="276"/>
    </row>
    <row r="29" spans="1:27" ht="18" customHeight="1" x14ac:dyDescent="0.2">
      <c r="A29" s="197">
        <v>12</v>
      </c>
      <c r="H29" s="197">
        <v>6</v>
      </c>
      <c r="Q29" s="197" t="s">
        <v>145</v>
      </c>
      <c r="R29" s="198">
        <v>24</v>
      </c>
      <c r="S29" s="18" t="s">
        <v>227</v>
      </c>
      <c r="T29" s="18" t="s">
        <v>228</v>
      </c>
      <c r="U29" s="18" t="s">
        <v>229</v>
      </c>
      <c r="V29" s="18" t="s">
        <v>230</v>
      </c>
      <c r="W29" s="26">
        <f>COUNTIF([1]活動記録!$G$9:$L$200,【選択肢】!R29)</f>
        <v>0</v>
      </c>
      <c r="Y29" s="274" t="s">
        <v>232</v>
      </c>
      <c r="Z29" s="275"/>
      <c r="AA29" s="276"/>
    </row>
    <row r="30" spans="1:27" ht="18" customHeight="1" x14ac:dyDescent="0.2">
      <c r="H30" s="197">
        <v>6.5</v>
      </c>
      <c r="Q30" s="197" t="s">
        <v>145</v>
      </c>
      <c r="R30" s="198">
        <v>25</v>
      </c>
      <c r="S30" s="18" t="s">
        <v>227</v>
      </c>
      <c r="T30" s="18" t="s">
        <v>228</v>
      </c>
      <c r="U30" s="18" t="s">
        <v>229</v>
      </c>
      <c r="V30" s="18" t="s">
        <v>231</v>
      </c>
      <c r="W30" s="26">
        <f>COUNTIF([1]活動記録!$G$9:$L$200,【選択肢】!R30)</f>
        <v>0</v>
      </c>
      <c r="Y30" s="277" t="s">
        <v>234</v>
      </c>
      <c r="AA30" s="282"/>
    </row>
    <row r="31" spans="1:27" ht="18" customHeight="1" x14ac:dyDescent="0.2">
      <c r="H31" s="197">
        <v>7</v>
      </c>
      <c r="Q31" s="197" t="s">
        <v>145</v>
      </c>
      <c r="R31" s="198">
        <v>26</v>
      </c>
      <c r="S31" s="18" t="s">
        <v>227</v>
      </c>
      <c r="T31" s="18" t="s">
        <v>228</v>
      </c>
      <c r="U31" s="18" t="s">
        <v>229</v>
      </c>
      <c r="V31" s="18" t="s">
        <v>233</v>
      </c>
      <c r="W31" s="26">
        <f>COUNTIF([1]活動記録!$G$9:$L$200,【選択肢】!R31)</f>
        <v>0</v>
      </c>
      <c r="Y31" s="28" t="s">
        <v>454</v>
      </c>
      <c r="Z31" s="275"/>
      <c r="AA31" s="276"/>
    </row>
    <row r="32" spans="1:27" ht="18" customHeight="1" x14ac:dyDescent="0.2">
      <c r="H32" s="197">
        <v>7.5</v>
      </c>
      <c r="Q32" s="197" t="s">
        <v>145</v>
      </c>
      <c r="R32" s="198">
        <v>27</v>
      </c>
      <c r="S32" s="18" t="s">
        <v>227</v>
      </c>
      <c r="T32" s="18" t="s">
        <v>228</v>
      </c>
      <c r="U32" s="18" t="s">
        <v>229</v>
      </c>
      <c r="V32" s="18" t="s">
        <v>235</v>
      </c>
      <c r="W32" s="26">
        <f>COUNTIF([1]活動記録!$G$9:$L$200,【選択肢】!R32)</f>
        <v>0</v>
      </c>
      <c r="Y32" s="28" t="s">
        <v>455</v>
      </c>
      <c r="Z32" s="278"/>
      <c r="AA32" s="279"/>
    </row>
    <row r="33" spans="8:27" ht="18" customHeight="1" x14ac:dyDescent="0.2">
      <c r="H33" s="197">
        <v>8</v>
      </c>
      <c r="Q33" s="197" t="s">
        <v>145</v>
      </c>
      <c r="R33" s="198">
        <v>28</v>
      </c>
      <c r="S33" s="18" t="s">
        <v>227</v>
      </c>
      <c r="T33" s="18" t="s">
        <v>228</v>
      </c>
      <c r="U33" s="18" t="s">
        <v>95</v>
      </c>
      <c r="V33" s="18" t="s">
        <v>236</v>
      </c>
      <c r="W33" s="26">
        <f>COUNTIF([1]活動記録!$G$9:$L$200,【選択肢】!R33)</f>
        <v>0</v>
      </c>
      <c r="Y33" s="28" t="s">
        <v>456</v>
      </c>
      <c r="Z33" s="275"/>
      <c r="AA33" s="276"/>
    </row>
    <row r="34" spans="8:27" ht="18" customHeight="1" x14ac:dyDescent="0.2">
      <c r="H34" s="197">
        <v>8.5</v>
      </c>
      <c r="Q34" s="197" t="s">
        <v>145</v>
      </c>
      <c r="R34" s="198">
        <v>29</v>
      </c>
      <c r="S34" s="18" t="s">
        <v>227</v>
      </c>
      <c r="T34" s="18" t="s">
        <v>237</v>
      </c>
      <c r="U34" s="18" t="s">
        <v>50</v>
      </c>
      <c r="V34" s="18" t="s">
        <v>238</v>
      </c>
      <c r="W34" s="26">
        <f>COUNTIF([1]活動記録!$G$9:$L$200,【選択肢】!R34)</f>
        <v>0</v>
      </c>
      <c r="X34" s="288"/>
      <c r="Y34" s="30" t="s">
        <v>457</v>
      </c>
      <c r="Z34" s="31"/>
      <c r="AA34" s="32"/>
    </row>
    <row r="35" spans="8:27" ht="18" customHeight="1" x14ac:dyDescent="0.2">
      <c r="H35" s="197">
        <v>9</v>
      </c>
      <c r="Q35" s="197" t="s">
        <v>145</v>
      </c>
      <c r="R35" s="198">
        <v>30</v>
      </c>
      <c r="S35" s="18" t="s">
        <v>227</v>
      </c>
      <c r="T35" s="18" t="s">
        <v>101</v>
      </c>
      <c r="U35" s="18" t="s">
        <v>190</v>
      </c>
      <c r="V35" s="18" t="s">
        <v>239</v>
      </c>
      <c r="W35" s="26">
        <f>COUNTIF([1]活動記録!$G$9:$L$200,【選択肢】!R35)</f>
        <v>0</v>
      </c>
      <c r="Z35" s="275"/>
      <c r="AA35" s="275"/>
    </row>
    <row r="36" spans="8:27" ht="18" customHeight="1" x14ac:dyDescent="0.2">
      <c r="H36" s="197">
        <v>9.5</v>
      </c>
      <c r="Q36" s="197" t="s">
        <v>145</v>
      </c>
      <c r="R36" s="198">
        <v>31</v>
      </c>
      <c r="S36" s="18" t="s">
        <v>227</v>
      </c>
      <c r="T36" s="18" t="s">
        <v>101</v>
      </c>
      <c r="U36" s="18" t="s">
        <v>57</v>
      </c>
      <c r="V36" s="18" t="s">
        <v>240</v>
      </c>
      <c r="W36" s="26">
        <f>COUNTIF([1]活動記録!$G$9:$L$200,【選択肢】!R36)</f>
        <v>0</v>
      </c>
    </row>
    <row r="37" spans="8:27" ht="18" customHeight="1" x14ac:dyDescent="0.2">
      <c r="H37" s="197">
        <v>10</v>
      </c>
      <c r="Q37" s="197" t="s">
        <v>145</v>
      </c>
      <c r="R37" s="198">
        <v>32</v>
      </c>
      <c r="S37" s="18" t="s">
        <v>227</v>
      </c>
      <c r="T37" s="18" t="s">
        <v>101</v>
      </c>
      <c r="U37" s="18" t="s">
        <v>61</v>
      </c>
      <c r="V37" s="18" t="s">
        <v>241</v>
      </c>
      <c r="W37" s="26">
        <f>COUNTIF([1]活動記録!$G$9:$L$200,【選択肢】!R37)</f>
        <v>0</v>
      </c>
    </row>
    <row r="38" spans="8:27" ht="18" customHeight="1" x14ac:dyDescent="0.2">
      <c r="H38" s="197">
        <v>10.5</v>
      </c>
      <c r="Q38" s="197" t="s">
        <v>145</v>
      </c>
      <c r="R38" s="198">
        <v>33</v>
      </c>
      <c r="S38" s="18" t="s">
        <v>227</v>
      </c>
      <c r="T38" s="18" t="s">
        <v>101</v>
      </c>
      <c r="U38" s="18" t="s">
        <v>65</v>
      </c>
      <c r="V38" s="18" t="s">
        <v>242</v>
      </c>
      <c r="W38" s="26">
        <f>COUNTIF([1]活動記録!$G$9:$L$200,【選択肢】!R38)</f>
        <v>0</v>
      </c>
    </row>
    <row r="39" spans="8:27" ht="18" customHeight="1" x14ac:dyDescent="0.2">
      <c r="H39" s="197">
        <v>11</v>
      </c>
      <c r="Q39" s="197" t="s">
        <v>145</v>
      </c>
      <c r="R39" s="198">
        <v>34</v>
      </c>
      <c r="S39" s="18" t="s">
        <v>227</v>
      </c>
      <c r="T39" s="18" t="s">
        <v>95</v>
      </c>
      <c r="U39" s="18" t="s">
        <v>243</v>
      </c>
      <c r="V39" s="18" t="s">
        <v>244</v>
      </c>
      <c r="W39" s="26">
        <f>COUNTIF([1]活動記録!$G$9:$L$200,【選択肢】!R39)</f>
        <v>0</v>
      </c>
    </row>
    <row r="40" spans="8:27" ht="18" customHeight="1" x14ac:dyDescent="0.2">
      <c r="H40" s="197">
        <v>11.5</v>
      </c>
      <c r="Q40" s="197" t="s">
        <v>145</v>
      </c>
      <c r="R40" s="198">
        <v>35</v>
      </c>
      <c r="S40" s="18" t="s">
        <v>227</v>
      </c>
      <c r="T40" s="18" t="s">
        <v>95</v>
      </c>
      <c r="U40" s="18" t="s">
        <v>245</v>
      </c>
      <c r="V40" s="18" t="s">
        <v>246</v>
      </c>
      <c r="W40" s="26">
        <f>COUNTIF([1]活動記録!$G$9:$L$200,【選択肢】!R40)</f>
        <v>0</v>
      </c>
    </row>
    <row r="41" spans="8:27" ht="18" customHeight="1" x14ac:dyDescent="0.2">
      <c r="H41" s="197">
        <v>12</v>
      </c>
      <c r="Q41" s="197" t="s">
        <v>145</v>
      </c>
      <c r="R41" s="198">
        <v>36</v>
      </c>
      <c r="S41" s="18" t="s">
        <v>227</v>
      </c>
      <c r="T41" s="18" t="s">
        <v>95</v>
      </c>
      <c r="U41" s="18" t="s">
        <v>247</v>
      </c>
      <c r="V41" s="18" t="s">
        <v>458</v>
      </c>
      <c r="W41" s="26">
        <f>COUNTIF([1]活動記録!$G$9:$L$200,【選択肢】!R41)</f>
        <v>0</v>
      </c>
    </row>
    <row r="42" spans="8:27" ht="18" customHeight="1" x14ac:dyDescent="0.2">
      <c r="Q42" s="197" t="s">
        <v>145</v>
      </c>
      <c r="R42" s="198">
        <v>37</v>
      </c>
      <c r="S42" s="18" t="s">
        <v>227</v>
      </c>
      <c r="T42" s="18" t="s">
        <v>95</v>
      </c>
      <c r="U42" s="18" t="s">
        <v>248</v>
      </c>
      <c r="V42" s="18" t="s">
        <v>249</v>
      </c>
      <c r="W42" s="26">
        <f>COUNTIF([1]活動記録!$G$9:$L$200,【選択肢】!R42)</f>
        <v>0</v>
      </c>
      <c r="X42" s="35" t="s">
        <v>250</v>
      </c>
    </row>
    <row r="43" spans="8:27" ht="18" customHeight="1" x14ac:dyDescent="0.2">
      <c r="Q43" s="197" t="s">
        <v>145</v>
      </c>
      <c r="R43" s="198">
        <v>38</v>
      </c>
      <c r="S43" s="18" t="s">
        <v>227</v>
      </c>
      <c r="T43" s="18" t="s">
        <v>95</v>
      </c>
      <c r="U43" s="18" t="s">
        <v>251</v>
      </c>
      <c r="V43" s="33" t="s">
        <v>252</v>
      </c>
      <c r="W43" s="26">
        <f>COUNTIF([1]活動記録!$G$9:$L$200,【選択肢】!R43)</f>
        <v>0</v>
      </c>
      <c r="X43" s="13" t="s">
        <v>253</v>
      </c>
    </row>
    <row r="44" spans="8:27" ht="18" customHeight="1" x14ac:dyDescent="0.2">
      <c r="Q44" s="197" t="s">
        <v>145</v>
      </c>
      <c r="R44" s="198">
        <v>39</v>
      </c>
      <c r="S44" s="18" t="s">
        <v>227</v>
      </c>
      <c r="T44" s="18" t="s">
        <v>101</v>
      </c>
      <c r="U44" s="18" t="s">
        <v>243</v>
      </c>
      <c r="V44" s="34" t="s">
        <v>254</v>
      </c>
      <c r="W44" s="26">
        <f>COUNTIF([1]活動記録!$G$9:$L$200,【選択肢】!R44)</f>
        <v>0</v>
      </c>
      <c r="X44" s="34" t="s">
        <v>254</v>
      </c>
    </row>
    <row r="45" spans="8:27" ht="18" customHeight="1" x14ac:dyDescent="0.2">
      <c r="Q45" s="197" t="s">
        <v>145</v>
      </c>
      <c r="R45" s="198">
        <v>40</v>
      </c>
      <c r="S45" s="18" t="s">
        <v>227</v>
      </c>
      <c r="T45" s="18" t="s">
        <v>101</v>
      </c>
      <c r="U45" s="18" t="s">
        <v>243</v>
      </c>
      <c r="V45" s="34" t="s">
        <v>255</v>
      </c>
      <c r="W45" s="26">
        <f>COUNTIF([1]活動記録!$G$9:$L$200,【選択肢】!R45)</f>
        <v>0</v>
      </c>
      <c r="X45" s="34" t="s">
        <v>255</v>
      </c>
    </row>
    <row r="46" spans="8:27" ht="18" customHeight="1" x14ac:dyDescent="0.2">
      <c r="Q46" s="197" t="s">
        <v>145</v>
      </c>
      <c r="R46" s="198">
        <v>41</v>
      </c>
      <c r="S46" s="18" t="s">
        <v>227</v>
      </c>
      <c r="T46" s="18" t="s">
        <v>101</v>
      </c>
      <c r="U46" s="18" t="s">
        <v>243</v>
      </c>
      <c r="V46" s="34" t="s">
        <v>256</v>
      </c>
      <c r="W46" s="26">
        <f>COUNTIF([1]活動記録!$G$9:$L$200,【選択肢】!R46)</f>
        <v>0</v>
      </c>
      <c r="X46" s="34" t="s">
        <v>256</v>
      </c>
    </row>
    <row r="47" spans="8:27" ht="18" customHeight="1" x14ac:dyDescent="0.2">
      <c r="Q47" s="197" t="s">
        <v>145</v>
      </c>
      <c r="R47" s="198">
        <v>42</v>
      </c>
      <c r="S47" s="18" t="s">
        <v>227</v>
      </c>
      <c r="T47" s="18" t="s">
        <v>101</v>
      </c>
      <c r="U47" s="18" t="s">
        <v>245</v>
      </c>
      <c r="V47" s="34" t="s">
        <v>257</v>
      </c>
      <c r="W47" s="26">
        <f>COUNTIF([1]活動記録!$G$9:$L$200,【選択肢】!R47)</f>
        <v>0</v>
      </c>
      <c r="X47" s="34" t="s">
        <v>257</v>
      </c>
    </row>
    <row r="48" spans="8:27" ht="18" customHeight="1" x14ac:dyDescent="0.2">
      <c r="Q48" s="197" t="s">
        <v>145</v>
      </c>
      <c r="R48" s="198">
        <v>43</v>
      </c>
      <c r="S48" s="18" t="s">
        <v>227</v>
      </c>
      <c r="T48" s="18" t="s">
        <v>101</v>
      </c>
      <c r="U48" s="18" t="s">
        <v>245</v>
      </c>
      <c r="V48" s="34" t="s">
        <v>258</v>
      </c>
      <c r="W48" s="26">
        <f>COUNTIF([1]活動記録!$G$9:$L$200,【選択肢】!R48)</f>
        <v>0</v>
      </c>
      <c r="X48" s="34" t="s">
        <v>258</v>
      </c>
    </row>
    <row r="49" spans="17:26" ht="18" customHeight="1" x14ac:dyDescent="0.2">
      <c r="Q49" s="197" t="s">
        <v>145</v>
      </c>
      <c r="R49" s="198">
        <v>44</v>
      </c>
      <c r="S49" s="18" t="s">
        <v>227</v>
      </c>
      <c r="T49" s="18" t="s">
        <v>101</v>
      </c>
      <c r="U49" s="18" t="s">
        <v>245</v>
      </c>
      <c r="V49" s="34" t="s">
        <v>259</v>
      </c>
      <c r="W49" s="26">
        <f>COUNTIF([1]活動記録!$G$9:$L$200,【選択肢】!R49)</f>
        <v>0</v>
      </c>
      <c r="X49" s="34" t="s">
        <v>259</v>
      </c>
    </row>
    <row r="50" spans="17:26" ht="18" customHeight="1" x14ac:dyDescent="0.2">
      <c r="Q50" s="197" t="s">
        <v>145</v>
      </c>
      <c r="R50" s="198">
        <v>45</v>
      </c>
      <c r="S50" s="18" t="s">
        <v>227</v>
      </c>
      <c r="T50" s="18" t="s">
        <v>101</v>
      </c>
      <c r="U50" s="18" t="s">
        <v>247</v>
      </c>
      <c r="V50" s="34" t="s">
        <v>260</v>
      </c>
      <c r="W50" s="26">
        <f>COUNTIF([1]活動記録!$G$9:$L$200,【選択肢】!R50)</f>
        <v>0</v>
      </c>
      <c r="X50" s="34" t="s">
        <v>260</v>
      </c>
    </row>
    <row r="51" spans="17:26" ht="18" customHeight="1" x14ac:dyDescent="0.2">
      <c r="Q51" s="197" t="s">
        <v>145</v>
      </c>
      <c r="R51" s="198">
        <v>46</v>
      </c>
      <c r="S51" s="18" t="s">
        <v>227</v>
      </c>
      <c r="T51" s="18" t="s">
        <v>101</v>
      </c>
      <c r="U51" s="18" t="s">
        <v>247</v>
      </c>
      <c r="V51" s="34" t="s">
        <v>261</v>
      </c>
      <c r="W51" s="26">
        <f>COUNTIF([1]活動記録!$G$9:$L$200,【選択肢】!R51)</f>
        <v>0</v>
      </c>
      <c r="X51" s="34" t="s">
        <v>261</v>
      </c>
    </row>
    <row r="52" spans="17:26" ht="18" customHeight="1" x14ac:dyDescent="0.2">
      <c r="Q52" s="197" t="s">
        <v>145</v>
      </c>
      <c r="R52" s="198">
        <v>47</v>
      </c>
      <c r="S52" s="18" t="s">
        <v>227</v>
      </c>
      <c r="T52" s="18" t="s">
        <v>101</v>
      </c>
      <c r="U52" s="18" t="s">
        <v>247</v>
      </c>
      <c r="V52" s="34" t="s">
        <v>262</v>
      </c>
      <c r="W52" s="26">
        <f>COUNTIF([1]活動記録!$G$9:$L$200,【選択肢】!R52)</f>
        <v>0</v>
      </c>
      <c r="X52" s="34" t="s">
        <v>262</v>
      </c>
      <c r="Z52" s="205"/>
    </row>
    <row r="53" spans="17:26" ht="18" customHeight="1" x14ac:dyDescent="0.2">
      <c r="Q53" s="197" t="s">
        <v>145</v>
      </c>
      <c r="R53" s="198">
        <v>48</v>
      </c>
      <c r="S53" s="18" t="s">
        <v>227</v>
      </c>
      <c r="T53" s="18" t="s">
        <v>101</v>
      </c>
      <c r="U53" s="18" t="s">
        <v>248</v>
      </c>
      <c r="V53" s="34" t="s">
        <v>263</v>
      </c>
      <c r="W53" s="26">
        <f>COUNTIF([1]活動記録!$G$9:$L$200,【選択肢】!R53)</f>
        <v>0</v>
      </c>
      <c r="X53" s="34" t="s">
        <v>263</v>
      </c>
    </row>
    <row r="54" spans="17:26" ht="18" customHeight="1" x14ac:dyDescent="0.2">
      <c r="Q54" s="197" t="s">
        <v>145</v>
      </c>
      <c r="R54" s="198">
        <v>49</v>
      </c>
      <c r="S54" s="18" t="s">
        <v>227</v>
      </c>
      <c r="T54" s="18" t="s">
        <v>101</v>
      </c>
      <c r="U54" s="18" t="s">
        <v>248</v>
      </c>
      <c r="V54" s="34" t="s">
        <v>264</v>
      </c>
      <c r="W54" s="26">
        <f>COUNTIF([1]活動記録!$G$9:$L$200,【選択肢】!R54)</f>
        <v>0</v>
      </c>
      <c r="X54" s="34" t="s">
        <v>264</v>
      </c>
    </row>
    <row r="55" spans="17:26" ht="18" customHeight="1" x14ac:dyDescent="0.2">
      <c r="Q55" s="197" t="s">
        <v>145</v>
      </c>
      <c r="R55" s="198">
        <v>50</v>
      </c>
      <c r="S55" s="18" t="s">
        <v>227</v>
      </c>
      <c r="T55" s="18" t="s">
        <v>101</v>
      </c>
      <c r="U55" s="18" t="s">
        <v>251</v>
      </c>
      <c r="V55" s="34" t="s">
        <v>265</v>
      </c>
      <c r="W55" s="26">
        <f>COUNTIF([1]活動記録!$G$9:$L$200,【選択肢】!R55)</f>
        <v>0</v>
      </c>
      <c r="X55" s="289" t="s">
        <v>265</v>
      </c>
    </row>
    <row r="56" spans="17:26" ht="18" customHeight="1" x14ac:dyDescent="0.2">
      <c r="Q56" s="197" t="s">
        <v>145</v>
      </c>
      <c r="R56" s="198">
        <v>51</v>
      </c>
      <c r="S56" s="18" t="s">
        <v>227</v>
      </c>
      <c r="T56" s="18" t="s">
        <v>103</v>
      </c>
      <c r="U56" s="18" t="s">
        <v>103</v>
      </c>
      <c r="V56" s="36" t="s">
        <v>266</v>
      </c>
      <c r="W56" s="26">
        <f>COUNTIF([1]活動記録!$G$9:$L$200,【選択肢】!R56)</f>
        <v>0</v>
      </c>
      <c r="X56" s="334"/>
    </row>
    <row r="57" spans="17:26" ht="18" customHeight="1" x14ac:dyDescent="0.2">
      <c r="Q57" s="197" t="s">
        <v>145</v>
      </c>
      <c r="R57" s="198">
        <v>52</v>
      </c>
      <c r="S57" s="18" t="s">
        <v>227</v>
      </c>
      <c r="T57" s="18" t="s">
        <v>267</v>
      </c>
      <c r="U57" s="18" t="s">
        <v>267</v>
      </c>
      <c r="V57" s="18" t="s">
        <v>268</v>
      </c>
      <c r="W57" s="26">
        <f>COUNTIF([1]活動記録!$G$9:$L$200,【選択肢】!R57)</f>
        <v>0</v>
      </c>
      <c r="Y57" s="105"/>
    </row>
    <row r="58" spans="17:26" ht="18" customHeight="1" x14ac:dyDescent="0.2">
      <c r="Q58" s="197" t="s">
        <v>145</v>
      </c>
      <c r="R58" s="198">
        <v>53</v>
      </c>
      <c r="S58" s="18" t="s">
        <v>227</v>
      </c>
      <c r="T58" s="18" t="s">
        <v>267</v>
      </c>
      <c r="U58" s="18" t="s">
        <v>267</v>
      </c>
      <c r="V58" s="41" t="s">
        <v>314</v>
      </c>
      <c r="W58" s="26">
        <f>COUNTIF([1]活動記録!$G$9:$L$200,【選択肢】!R58)</f>
        <v>0</v>
      </c>
      <c r="Y58" s="105"/>
    </row>
    <row r="59" spans="17:26" ht="18" customHeight="1" x14ac:dyDescent="0.2">
      <c r="Q59" s="197" t="s">
        <v>145</v>
      </c>
      <c r="R59" s="198">
        <v>54</v>
      </c>
      <c r="S59" s="18" t="s">
        <v>227</v>
      </c>
      <c r="T59" s="18" t="s">
        <v>267</v>
      </c>
      <c r="U59" s="18" t="s">
        <v>267</v>
      </c>
      <c r="V59" s="18" t="s">
        <v>269</v>
      </c>
      <c r="W59" s="26">
        <f>COUNTIF([1]活動記録!$G$9:$L$200,【選択肢】!R59)</f>
        <v>0</v>
      </c>
      <c r="Y59" s="107"/>
    </row>
    <row r="60" spans="17:26" ht="18" customHeight="1" x14ac:dyDescent="0.2">
      <c r="Q60" s="197" t="s">
        <v>145</v>
      </c>
      <c r="R60" s="198">
        <v>55</v>
      </c>
      <c r="S60" s="18" t="s">
        <v>227</v>
      </c>
      <c r="T60" s="18" t="s">
        <v>267</v>
      </c>
      <c r="U60" s="18" t="s">
        <v>267</v>
      </c>
      <c r="V60" s="18" t="s">
        <v>270</v>
      </c>
      <c r="W60" s="26">
        <f>COUNTIF([1]活動記録!$G$9:$L$200,【選択肢】!R60)</f>
        <v>0</v>
      </c>
      <c r="Y60" s="107"/>
    </row>
    <row r="61" spans="17:26" ht="18" customHeight="1" x14ac:dyDescent="0.2">
      <c r="Q61" s="197" t="s">
        <v>145</v>
      </c>
      <c r="R61" s="198">
        <v>56</v>
      </c>
      <c r="S61" s="18" t="s">
        <v>227</v>
      </c>
      <c r="T61" s="18" t="s">
        <v>267</v>
      </c>
      <c r="U61" s="18" t="s">
        <v>267</v>
      </c>
      <c r="V61" s="18" t="s">
        <v>320</v>
      </c>
      <c r="W61" s="26">
        <f>COUNTIF([1]活動記録!$G$9:$L$200,【選択肢】!R61)</f>
        <v>0</v>
      </c>
      <c r="Y61" s="107"/>
    </row>
    <row r="62" spans="17:26" ht="18" customHeight="1" x14ac:dyDescent="0.2">
      <c r="Q62" s="197" t="s">
        <v>145</v>
      </c>
      <c r="R62" s="198">
        <v>57</v>
      </c>
      <c r="S62" s="18" t="s">
        <v>227</v>
      </c>
      <c r="T62" s="18" t="s">
        <v>267</v>
      </c>
      <c r="U62" s="18" t="s">
        <v>267</v>
      </c>
      <c r="V62" s="18" t="s">
        <v>291</v>
      </c>
      <c r="W62" s="26">
        <f>COUNTIF([1]活動記録!$G$9:$L$200,【選択肢】!R62)</f>
        <v>0</v>
      </c>
      <c r="Y62" s="107"/>
    </row>
    <row r="63" spans="17:26" ht="18" customHeight="1" x14ac:dyDescent="0.2">
      <c r="Q63" s="197" t="s">
        <v>145</v>
      </c>
      <c r="R63" s="206">
        <v>58</v>
      </c>
      <c r="S63" s="18" t="s">
        <v>227</v>
      </c>
      <c r="T63" s="18" t="s">
        <v>267</v>
      </c>
      <c r="U63" s="18" t="s">
        <v>267</v>
      </c>
      <c r="V63" s="18" t="s">
        <v>271</v>
      </c>
      <c r="W63" s="26">
        <f>COUNTIF([1]活動記録!$G$9:$L$200,【選択肢】!R63)</f>
        <v>0</v>
      </c>
      <c r="Y63" s="107"/>
    </row>
    <row r="64" spans="17:26" ht="18" customHeight="1" x14ac:dyDescent="0.2">
      <c r="Q64" s="197" t="s">
        <v>145</v>
      </c>
      <c r="R64" s="335" t="s">
        <v>388</v>
      </c>
      <c r="S64" s="18" t="s">
        <v>227</v>
      </c>
      <c r="T64" s="18" t="s">
        <v>267</v>
      </c>
      <c r="U64" s="18" t="s">
        <v>267</v>
      </c>
      <c r="V64" s="336" t="s">
        <v>469</v>
      </c>
      <c r="W64" s="26">
        <f>COUNTIF([1]活動記録!$G$9:$L$200,【選択肢】!R64)</f>
        <v>0</v>
      </c>
      <c r="Y64" s="107"/>
    </row>
    <row r="65" spans="17:25" ht="18" customHeight="1" x14ac:dyDescent="0.2">
      <c r="Q65" s="197" t="s">
        <v>145</v>
      </c>
      <c r="R65" s="337" t="s">
        <v>470</v>
      </c>
      <c r="S65" s="18" t="s">
        <v>227</v>
      </c>
      <c r="T65" s="18" t="s">
        <v>267</v>
      </c>
      <c r="U65" s="18" t="s">
        <v>267</v>
      </c>
      <c r="V65" s="34" t="s">
        <v>471</v>
      </c>
      <c r="W65" s="26">
        <f>COUNTIF([1]活動記録!$G$9:$L$200,【選択肢】!R65)</f>
        <v>0</v>
      </c>
      <c r="Y65" s="106"/>
    </row>
    <row r="66" spans="17:25" ht="18" customHeight="1" x14ac:dyDescent="0.2">
      <c r="Q66" s="197" t="s">
        <v>145</v>
      </c>
      <c r="R66" s="198">
        <v>59</v>
      </c>
      <c r="S66" s="18" t="s">
        <v>227</v>
      </c>
      <c r="T66" s="18" t="s">
        <v>267</v>
      </c>
      <c r="U66" s="18" t="s">
        <v>267</v>
      </c>
      <c r="V66" s="18" t="s">
        <v>272</v>
      </c>
      <c r="W66" s="26">
        <f>COUNTIF([1]活動記録!$G$9:$L$200,【選択肢】!R66)</f>
        <v>0</v>
      </c>
      <c r="Y66" s="107"/>
    </row>
    <row r="67" spans="17:25" ht="18" customHeight="1" x14ac:dyDescent="0.2">
      <c r="Q67" s="197" t="s">
        <v>145</v>
      </c>
      <c r="R67" s="198">
        <v>60</v>
      </c>
      <c r="S67" s="18" t="s">
        <v>227</v>
      </c>
      <c r="T67" s="18" t="s">
        <v>267</v>
      </c>
      <c r="U67" s="18" t="s">
        <v>267</v>
      </c>
      <c r="V67" s="18" t="s">
        <v>389</v>
      </c>
      <c r="W67" s="26">
        <f>COUNTIF([1]活動記録!$G$9:$L$200,【選択肢】!R67)</f>
        <v>0</v>
      </c>
      <c r="Y67" s="107"/>
    </row>
    <row r="68" spans="17:25" ht="18" customHeight="1" x14ac:dyDescent="0.2">
      <c r="Q68" s="197" t="s">
        <v>145</v>
      </c>
      <c r="R68" s="198">
        <v>61</v>
      </c>
      <c r="S68" s="18" t="s">
        <v>273</v>
      </c>
      <c r="T68" s="18" t="s">
        <v>101</v>
      </c>
      <c r="U68" s="18" t="s">
        <v>57</v>
      </c>
      <c r="V68" s="18" t="s">
        <v>274</v>
      </c>
      <c r="W68" s="26">
        <f>COUNTIF([1]活動記録!$G$9:$L$200,【選択肢】!R68)</f>
        <v>0</v>
      </c>
      <c r="Y68" s="107"/>
    </row>
    <row r="69" spans="17:25" ht="18" customHeight="1" x14ac:dyDescent="0.2">
      <c r="Q69" s="197" t="s">
        <v>145</v>
      </c>
      <c r="R69" s="198">
        <v>62</v>
      </c>
      <c r="S69" s="18" t="s">
        <v>273</v>
      </c>
      <c r="T69" s="18" t="s">
        <v>101</v>
      </c>
      <c r="U69" s="18" t="s">
        <v>57</v>
      </c>
      <c r="V69" s="18" t="s">
        <v>276</v>
      </c>
      <c r="W69" s="26">
        <f>COUNTIF([1]活動記録!$G$9:$L$200,【選択肢】!R69)</f>
        <v>0</v>
      </c>
      <c r="Y69" s="107"/>
    </row>
    <row r="70" spans="17:25" ht="18" customHeight="1" x14ac:dyDescent="0.2">
      <c r="Q70" s="197" t="s">
        <v>145</v>
      </c>
      <c r="R70" s="198">
        <v>63</v>
      </c>
      <c r="S70" s="18" t="s">
        <v>273</v>
      </c>
      <c r="T70" s="18" t="s">
        <v>101</v>
      </c>
      <c r="U70" s="18" t="s">
        <v>61</v>
      </c>
      <c r="V70" s="18" t="s">
        <v>278</v>
      </c>
      <c r="W70" s="26">
        <f>COUNTIF([1]活動記録!$G$9:$L$200,【選択肢】!R70)</f>
        <v>0</v>
      </c>
      <c r="Y70" s="107"/>
    </row>
    <row r="71" spans="17:25" ht="18" customHeight="1" x14ac:dyDescent="0.2">
      <c r="Q71" s="197" t="s">
        <v>145</v>
      </c>
      <c r="R71" s="198">
        <v>64</v>
      </c>
      <c r="S71" s="18" t="s">
        <v>273</v>
      </c>
      <c r="T71" s="18" t="s">
        <v>101</v>
      </c>
      <c r="U71" s="18" t="s">
        <v>61</v>
      </c>
      <c r="V71" s="18" t="s">
        <v>280</v>
      </c>
      <c r="W71" s="26">
        <f>COUNTIF([1]活動記録!$G$9:$L$200,【選択肢】!R71)</f>
        <v>0</v>
      </c>
      <c r="Y71" s="107"/>
    </row>
    <row r="72" spans="17:25" x14ac:dyDescent="0.2">
      <c r="Q72" s="197" t="s">
        <v>145</v>
      </c>
      <c r="R72" s="198">
        <v>65</v>
      </c>
      <c r="S72" s="18" t="s">
        <v>273</v>
      </c>
      <c r="T72" s="18" t="s">
        <v>101</v>
      </c>
      <c r="U72" s="18" t="s">
        <v>65</v>
      </c>
      <c r="V72" s="18" t="s">
        <v>282</v>
      </c>
      <c r="W72" s="26">
        <f>COUNTIF([1]活動記録!$G$9:$L$200,【選択肢】!R72)</f>
        <v>0</v>
      </c>
    </row>
    <row r="73" spans="17:25" x14ac:dyDescent="0.2">
      <c r="Q73" s="197" t="s">
        <v>145</v>
      </c>
      <c r="R73" s="207">
        <v>66</v>
      </c>
      <c r="S73" s="33" t="s">
        <v>273</v>
      </c>
      <c r="T73" s="33" t="s">
        <v>101</v>
      </c>
      <c r="U73" s="33" t="s">
        <v>65</v>
      </c>
      <c r="V73" s="33" t="s">
        <v>284</v>
      </c>
      <c r="W73" s="26">
        <f>COUNTIF([1]活動記録!$G$9:$L$200,【選択肢】!R73)</f>
        <v>0</v>
      </c>
    </row>
    <row r="74" spans="17:25" x14ac:dyDescent="0.2">
      <c r="Q74" s="197" t="s">
        <v>145</v>
      </c>
      <c r="R74" s="338">
        <v>100</v>
      </c>
      <c r="S74" s="339" t="s">
        <v>472</v>
      </c>
      <c r="T74" s="339" t="s">
        <v>473</v>
      </c>
      <c r="U74" s="339" t="s">
        <v>474</v>
      </c>
      <c r="V74" s="339" t="s">
        <v>475</v>
      </c>
      <c r="W74" s="340">
        <f>COUNTIF([1]活動記録!$G$9:$L$200,【選択肢】!R74)</f>
        <v>0</v>
      </c>
    </row>
    <row r="75" spans="17:25" x14ac:dyDescent="0.2">
      <c r="Q75" s="197" t="s">
        <v>145</v>
      </c>
      <c r="R75" s="341">
        <v>101</v>
      </c>
      <c r="S75" s="342" t="s">
        <v>472</v>
      </c>
      <c r="T75" s="342" t="s">
        <v>473</v>
      </c>
      <c r="U75" s="342" t="s">
        <v>476</v>
      </c>
      <c r="V75" s="342" t="s">
        <v>477</v>
      </c>
      <c r="W75" s="340">
        <f>COUNTIF([1]活動記録!$G$9:$L$200,【選択肢】!R75)</f>
        <v>0</v>
      </c>
    </row>
    <row r="76" spans="17:25" x14ac:dyDescent="0.2">
      <c r="Q76" s="197" t="s">
        <v>145</v>
      </c>
      <c r="R76" s="341">
        <v>120</v>
      </c>
      <c r="S76" s="342" t="s">
        <v>478</v>
      </c>
      <c r="T76" s="342" t="s">
        <v>473</v>
      </c>
      <c r="U76" s="342" t="s">
        <v>474</v>
      </c>
      <c r="V76" s="342" t="s">
        <v>479</v>
      </c>
      <c r="W76" s="340">
        <f>COUNTIF([1]活動記録!$G$9:$L$200,【選択肢】!R76)</f>
        <v>0</v>
      </c>
    </row>
    <row r="77" spans="17:25" x14ac:dyDescent="0.2">
      <c r="Q77" s="197" t="s">
        <v>145</v>
      </c>
      <c r="R77" s="341">
        <v>121</v>
      </c>
      <c r="S77" s="342" t="s">
        <v>478</v>
      </c>
      <c r="T77" s="342" t="s">
        <v>473</v>
      </c>
      <c r="U77" s="342" t="s">
        <v>474</v>
      </c>
      <c r="V77" s="342" t="s">
        <v>480</v>
      </c>
      <c r="W77" s="340">
        <f>COUNTIF([1]活動記録!$G$9:$L$200,【選択肢】!R77)</f>
        <v>0</v>
      </c>
    </row>
    <row r="78" spans="17:25" x14ac:dyDescent="0.2">
      <c r="Q78" s="197" t="s">
        <v>145</v>
      </c>
      <c r="R78" s="341">
        <v>122</v>
      </c>
      <c r="S78" s="342" t="s">
        <v>478</v>
      </c>
      <c r="T78" s="342" t="s">
        <v>473</v>
      </c>
      <c r="U78" s="342" t="s">
        <v>474</v>
      </c>
      <c r="V78" s="342" t="s">
        <v>481</v>
      </c>
      <c r="W78" s="340">
        <f>COUNTIF([1]活動記録!$G$9:$L$200,【選択肢】!R78)</f>
        <v>0</v>
      </c>
    </row>
    <row r="79" spans="17:25" x14ac:dyDescent="0.2">
      <c r="Q79" s="197" t="s">
        <v>145</v>
      </c>
      <c r="R79" s="341">
        <v>123</v>
      </c>
      <c r="S79" s="342" t="s">
        <v>478</v>
      </c>
      <c r="T79" s="342" t="s">
        <v>473</v>
      </c>
      <c r="U79" s="342" t="s">
        <v>474</v>
      </c>
      <c r="V79" s="342" t="s">
        <v>482</v>
      </c>
      <c r="W79" s="340">
        <f>COUNTIF([1]活動記録!$G$9:$L$200,【選択肢】!R79)</f>
        <v>0</v>
      </c>
    </row>
    <row r="80" spans="17:25" x14ac:dyDescent="0.2">
      <c r="Q80" s="197" t="s">
        <v>145</v>
      </c>
      <c r="R80" s="341">
        <v>124</v>
      </c>
      <c r="S80" s="342" t="s">
        <v>478</v>
      </c>
      <c r="T80" s="342" t="s">
        <v>473</v>
      </c>
      <c r="U80" s="342" t="s">
        <v>474</v>
      </c>
      <c r="V80" s="342" t="s">
        <v>483</v>
      </c>
      <c r="W80" s="340">
        <f>COUNTIF([1]活動記録!$G$9:$L$200,【選択肢】!R80)</f>
        <v>0</v>
      </c>
    </row>
    <row r="81" spans="17:23" x14ac:dyDescent="0.2">
      <c r="Q81" s="197" t="s">
        <v>145</v>
      </c>
      <c r="R81" s="341"/>
      <c r="S81" s="342"/>
      <c r="T81" s="342"/>
      <c r="U81" s="342"/>
      <c r="V81" s="342"/>
      <c r="W81" s="339"/>
    </row>
    <row r="82" spans="17:23" x14ac:dyDescent="0.2">
      <c r="Q82" s="197" t="s">
        <v>145</v>
      </c>
      <c r="R82" s="341"/>
      <c r="S82" s="342"/>
      <c r="T82" s="342"/>
      <c r="U82" s="342"/>
      <c r="V82" s="342"/>
      <c r="W82" s="339"/>
    </row>
    <row r="83" spans="17:23" x14ac:dyDescent="0.2">
      <c r="Q83" s="197" t="s">
        <v>145</v>
      </c>
      <c r="R83" s="341"/>
      <c r="S83" s="342"/>
      <c r="T83" s="342"/>
      <c r="U83" s="342"/>
      <c r="V83" s="342"/>
      <c r="W83" s="339"/>
    </row>
    <row r="84" spans="17:23" x14ac:dyDescent="0.2">
      <c r="Q84" s="197" t="s">
        <v>145</v>
      </c>
      <c r="R84" s="341"/>
      <c r="S84" s="342"/>
      <c r="T84" s="342"/>
      <c r="U84" s="342"/>
      <c r="V84" s="342"/>
      <c r="W84" s="339"/>
    </row>
    <row r="85" spans="17:23" x14ac:dyDescent="0.2">
      <c r="Q85" s="197" t="s">
        <v>145</v>
      </c>
      <c r="R85" s="341"/>
      <c r="S85" s="342"/>
      <c r="T85" s="342"/>
      <c r="U85" s="342"/>
      <c r="V85" s="342"/>
      <c r="W85" s="339"/>
    </row>
    <row r="86" spans="17:23" x14ac:dyDescent="0.2">
      <c r="Q86" s="197" t="s">
        <v>145</v>
      </c>
      <c r="R86" s="341"/>
      <c r="S86" s="342"/>
      <c r="T86" s="342"/>
      <c r="U86" s="342"/>
      <c r="V86" s="342"/>
      <c r="W86" s="339"/>
    </row>
    <row r="87" spans="17:23" x14ac:dyDescent="0.2">
      <c r="Q87" s="197" t="s">
        <v>145</v>
      </c>
      <c r="R87" s="341"/>
      <c r="S87" s="342"/>
      <c r="T87" s="342"/>
      <c r="U87" s="342"/>
      <c r="V87" s="342"/>
      <c r="W87" s="339"/>
    </row>
    <row r="88" spans="17:23" x14ac:dyDescent="0.2">
      <c r="Q88" s="197" t="s">
        <v>145</v>
      </c>
      <c r="R88" s="341"/>
      <c r="S88" s="342"/>
      <c r="T88" s="342"/>
      <c r="U88" s="342"/>
      <c r="V88" s="342"/>
      <c r="W88" s="339"/>
    </row>
    <row r="89" spans="17:23" x14ac:dyDescent="0.2">
      <c r="Q89" s="197" t="s">
        <v>145</v>
      </c>
      <c r="R89" s="343"/>
      <c r="S89" s="344"/>
      <c r="T89" s="344"/>
      <c r="U89" s="344"/>
      <c r="V89" s="344"/>
      <c r="W89" s="339"/>
    </row>
    <row r="90" spans="17:23" x14ac:dyDescent="0.2">
      <c r="R90" s="38"/>
      <c r="S90" s="38"/>
      <c r="T90" s="38" t="s">
        <v>286</v>
      </c>
      <c r="U90" s="38"/>
      <c r="V90" s="38"/>
      <c r="W90" s="39"/>
    </row>
    <row r="104" spans="18:22" x14ac:dyDescent="0.2">
      <c r="R104" s="40" t="s">
        <v>484</v>
      </c>
    </row>
    <row r="105" spans="18:22" x14ac:dyDescent="0.2">
      <c r="R105" s="208">
        <f t="array" ref="R105">IFERROR(INDEX($R$3:$V$89, SMALL(IF($Q$3:$Q$89="○", ROW($Q$3:$Q$89)-ROW($Q$3)+1), ROW(A1)), COLUMNS($R$3:R3)), "")</f>
        <v>200</v>
      </c>
      <c r="S105" s="208" t="str">
        <f t="array" ref="S105">IFERROR(INDEX($R$3:$V$89, SMALL(IF($Q$3:$Q$89="○", ROW($Q$3:$Q$89)-ROW($Q$3)+1), ROW(B1)), COLUMNS($R$3:S3)), "")</f>
        <v>-</v>
      </c>
      <c r="T105" s="208" t="str">
        <f t="array" ref="T105">IFERROR(INDEX($R$3:$V$89, SMALL(IF($Q$3:$Q$89="○", ROW($Q$3:$Q$89)-ROW($Q$3)+1), ROW(C1)), COLUMNS($R$3:T3)), "")</f>
        <v>事務処理</v>
      </c>
      <c r="U105" s="208" t="str">
        <f t="array" ref="U105">IFERROR(INDEX($R$3:$V$89, SMALL(IF($Q$3:$Q$89="○", ROW($Q$3:$Q$89)-ROW($Q$3)+1), ROW(D1)), COLUMNS($R$3:U3)), "")</f>
        <v>事務処理</v>
      </c>
      <c r="V105" s="208" t="str">
        <f t="array" ref="V105">IFERROR(INDEX($R$3:$V$89, SMALL(IF($Q$3:$Q$89="○", ROW($Q$3:$Q$89)-ROW($Q$3)+1), ROW(E1)), COLUMNS($R$3:V3)), "")</f>
        <v>200 事務処理</v>
      </c>
    </row>
    <row r="106" spans="18:22" x14ac:dyDescent="0.2">
      <c r="R106" s="208">
        <f t="array" ref="R106">IFERROR(INDEX($R$3:$V$89, SMALL(IF($Q$3:$Q$89="○", ROW($Q$3:$Q$89)-ROW($Q$3)+1), ROW(A2)), COLUMNS($R$3:R4)), "")</f>
        <v>300</v>
      </c>
      <c r="S106" s="208" t="str">
        <f t="array" ref="S106">IFERROR(INDEX($R$3:$V$89, SMALL(IF($Q$3:$Q$89="○", ROW($Q$3:$Q$89)-ROW($Q$3)+1), ROW(B2)), COLUMNS($R$3:S4)), "")</f>
        <v>-</v>
      </c>
      <c r="T106" s="208" t="str">
        <f t="array" ref="T106">IFERROR(INDEX($R$3:$V$89, SMALL(IF($Q$3:$Q$89="○", ROW($Q$3:$Q$89)-ROW($Q$3)+1), ROW(C2)), COLUMNS($R$3:T4)), "")</f>
        <v>会議</v>
      </c>
      <c r="U106" s="208" t="str">
        <f t="array" ref="U106">IFERROR(INDEX($R$3:$V$89, SMALL(IF($Q$3:$Q$89="○", ROW($Q$3:$Q$89)-ROW($Q$3)+1), ROW(D2)), COLUMNS($R$3:U4)), "")</f>
        <v>会議</v>
      </c>
      <c r="V106" s="208" t="str">
        <f t="array" ref="V106">IFERROR(INDEX($R$3:$V$89, SMALL(IF($Q$3:$Q$89="○", ROW($Q$3:$Q$89)-ROW($Q$3)+1), ROW(E2)), COLUMNS($R$3:V4)), "")</f>
        <v>300 会議</v>
      </c>
    </row>
    <row r="107" spans="18:22" x14ac:dyDescent="0.2">
      <c r="R107" s="208">
        <f t="array" ref="R107">IFERROR(INDEX($R$3:$V$89, SMALL(IF($Q$3:$Q$89="○", ROW($Q$3:$Q$89)-ROW($Q$3)+1), ROW(A3)), COLUMNS($R$3:R5)), "")</f>
        <v>0</v>
      </c>
      <c r="S107" s="208">
        <f t="array" ref="S107">IFERROR(INDEX($R$3:$V$89, SMALL(IF($Q$3:$Q$89="○", ROW($Q$3:$Q$89)-ROW($Q$3)+1), ROW(B3)), COLUMNS($R$3:S5)), "")</f>
        <v>0</v>
      </c>
      <c r="T107" s="208">
        <f t="array" ref="T107">IFERROR(INDEX($R$3:$V$89, SMALL(IF($Q$3:$Q$89="○", ROW($Q$3:$Q$89)-ROW($Q$3)+1), ROW(C3)), COLUMNS($R$3:T5)), "")</f>
        <v>0</v>
      </c>
      <c r="U107" s="208">
        <f t="array" ref="U107">IFERROR(INDEX($R$3:$V$89, SMALL(IF($Q$3:$Q$89="○", ROW($Q$3:$Q$89)-ROW($Q$3)+1), ROW(D3)), COLUMNS($R$3:U5)), "")</f>
        <v>0</v>
      </c>
      <c r="V107" s="208">
        <f t="array" ref="V107">IFERROR(INDEX($R$3:$V$89, SMALL(IF($Q$3:$Q$89="○", ROW($Q$3:$Q$89)-ROW($Q$3)+1), ROW(E3)), COLUMNS($R$3:V5)), "")</f>
        <v>0</v>
      </c>
    </row>
    <row r="108" spans="18:22" x14ac:dyDescent="0.2">
      <c r="R108" s="208">
        <f t="array" ref="R108">IFERROR(INDEX($R$3:$V$89, SMALL(IF($Q$3:$Q$89="○", ROW($Q$3:$Q$89)-ROW($Q$3)+1), ROW(A4)), COLUMNS($R$3:R6)), "")</f>
        <v>1</v>
      </c>
      <c r="S108" s="208" t="str">
        <f t="array" ref="S108">IFERROR(INDEX($R$3:$V$89, SMALL(IF($Q$3:$Q$89="○", ROW($Q$3:$Q$89)-ROW($Q$3)+1), ROW(B4)), COLUMNS($R$3:S6)), "")</f>
        <v>農地維持</v>
      </c>
      <c r="T108" s="208" t="str">
        <f t="array" ref="T108">IFERROR(INDEX($R$3:$V$89, SMALL(IF($Q$3:$Q$89="○", ROW($Q$3:$Q$89)-ROW($Q$3)+1), ROW(C4)), COLUMNS($R$3:T6)), "")</f>
        <v>点検・計画策定</v>
      </c>
      <c r="U108" s="208" t="str">
        <f t="array" ref="U108">IFERROR(INDEX($R$3:$V$89, SMALL(IF($Q$3:$Q$89="○", ROW($Q$3:$Q$89)-ROW($Q$3)+1), ROW(D4)), COLUMNS($R$3:U6)), "")</f>
        <v>点検</v>
      </c>
      <c r="V108" s="208" t="str">
        <f t="array" ref="V108">IFERROR(INDEX($R$3:$V$89, SMALL(IF($Q$3:$Q$89="○", ROW($Q$3:$Q$89)-ROW($Q$3)+1), ROW(E4)), COLUMNS($R$3:V6)), "")</f>
        <v>1 点検</v>
      </c>
    </row>
    <row r="109" spans="18:22" x14ac:dyDescent="0.2">
      <c r="R109" s="208">
        <f t="array" ref="R109">IFERROR(INDEX($R$3:$V$89, SMALL(IF($Q$3:$Q$89="○", ROW($Q$3:$Q$89)-ROW($Q$3)+1), ROW(A5)), COLUMNS($R$3:R7)), "")</f>
        <v>2</v>
      </c>
      <c r="S109" s="208" t="str">
        <f t="array" ref="S109">IFERROR(INDEX($R$3:$V$89, SMALL(IF($Q$3:$Q$89="○", ROW($Q$3:$Q$89)-ROW($Q$3)+1), ROW(B5)), COLUMNS($R$3:S7)), "")</f>
        <v>農地維持</v>
      </c>
      <c r="T109" s="208" t="str">
        <f t="array" ref="T109">IFERROR(INDEX($R$3:$V$89, SMALL(IF($Q$3:$Q$89="○", ROW($Q$3:$Q$89)-ROW($Q$3)+1), ROW(C5)), COLUMNS($R$3:T7)), "")</f>
        <v>点検・計画策定</v>
      </c>
      <c r="U109" s="208" t="str">
        <f t="array" ref="U109">IFERROR(INDEX($R$3:$V$89, SMALL(IF($Q$3:$Q$89="○", ROW($Q$3:$Q$89)-ROW($Q$3)+1), ROW(D5)), COLUMNS($R$3:U7)), "")</f>
        <v>計画策定</v>
      </c>
      <c r="V109" s="208" t="str">
        <f t="array" ref="V109">IFERROR(INDEX($R$3:$V$89, SMALL(IF($Q$3:$Q$89="○", ROW($Q$3:$Q$89)-ROW($Q$3)+1), ROW(E5)), COLUMNS($R$3:V7)), "")</f>
        <v>2 年度活動計画の策定</v>
      </c>
    </row>
    <row r="110" spans="18:22" x14ac:dyDescent="0.2">
      <c r="R110" s="208">
        <f t="array" ref="R110">IFERROR(INDEX($R$3:$V$89, SMALL(IF($Q$3:$Q$89="○", ROW($Q$3:$Q$89)-ROW($Q$3)+1), ROW(A6)), COLUMNS($R$3:R8)), "")</f>
        <v>3</v>
      </c>
      <c r="S110" s="208" t="str">
        <f t="array" ref="S110">IFERROR(INDEX($R$3:$V$89, SMALL(IF($Q$3:$Q$89="○", ROW($Q$3:$Q$89)-ROW($Q$3)+1), ROW(B6)), COLUMNS($R$3:S8)), "")</f>
        <v>農地維持</v>
      </c>
      <c r="T110" s="208" t="str">
        <f t="array" ref="T110">IFERROR(INDEX($R$3:$V$89, SMALL(IF($Q$3:$Q$89="○", ROW($Q$3:$Q$89)-ROW($Q$3)+1), ROW(C6)), COLUMNS($R$3:T8)), "")</f>
        <v>研修</v>
      </c>
      <c r="U110" s="208" t="str">
        <f t="array" ref="U110">IFERROR(INDEX($R$3:$V$89, SMALL(IF($Q$3:$Q$89="○", ROW($Q$3:$Q$89)-ROW($Q$3)+1), ROW(D6)), COLUMNS($R$3:U8)), "")</f>
        <v>研修</v>
      </c>
      <c r="V110" s="208" t="str">
        <f t="array" ref="V110">IFERROR(INDEX($R$3:$V$89, SMALL(IF($Q$3:$Q$89="○", ROW($Q$3:$Q$89)-ROW($Q$3)+1), ROW(E6)), COLUMNS($R$3:V8)), "")</f>
        <v>3 事務・組織運営等に関する研修、機械の安全使用に関する研修</v>
      </c>
    </row>
    <row r="111" spans="18:22" x14ac:dyDescent="0.2">
      <c r="R111" s="208">
        <f t="array" ref="R111">IFERROR(INDEX($R$3:$V$89, SMALL(IF($Q$3:$Q$89="○", ROW($Q$3:$Q$89)-ROW($Q$3)+1), ROW(A7)), COLUMNS($R$3:R9)), "")</f>
        <v>4</v>
      </c>
      <c r="S111" s="208" t="str">
        <f t="array" ref="S111">IFERROR(INDEX($R$3:$V$89, SMALL(IF($Q$3:$Q$89="○", ROW($Q$3:$Q$89)-ROW($Q$3)+1), ROW(B7)), COLUMNS($R$3:S9)), "")</f>
        <v>農地維持</v>
      </c>
      <c r="T111" s="208" t="str">
        <f t="array" ref="T111">IFERROR(INDEX($R$3:$V$89, SMALL(IF($Q$3:$Q$89="○", ROW($Q$3:$Q$89)-ROW($Q$3)+1), ROW(C7)), COLUMNS($R$3:T9)), "")</f>
        <v>実践活動</v>
      </c>
      <c r="U111" s="208" t="str">
        <f t="array" ref="U111">IFERROR(INDEX($R$3:$V$89, SMALL(IF($Q$3:$Q$89="○", ROW($Q$3:$Q$89)-ROW($Q$3)+1), ROW(D7)), COLUMNS($R$3:U9)), "")</f>
        <v>農用地</v>
      </c>
      <c r="V111" s="208" t="str">
        <f t="array" ref="V111">IFERROR(INDEX($R$3:$V$89, SMALL(IF($Q$3:$Q$89="○", ROW($Q$3:$Q$89)-ROW($Q$3)+1), ROW(E7)), COLUMNS($R$3:V9)), "")</f>
        <v>4 遊休農地発生防止のための保全管理</v>
      </c>
    </row>
    <row r="112" spans="18:22" x14ac:dyDescent="0.2">
      <c r="R112" s="208">
        <f t="array" ref="R112">IFERROR(INDEX($R$3:$V$89, SMALL(IF($Q$3:$Q$89="○", ROW($Q$3:$Q$89)-ROW($Q$3)+1), ROW(A8)), COLUMNS($R$3:R10)), "")</f>
        <v>5</v>
      </c>
      <c r="S112" s="208" t="str">
        <f t="array" ref="S112">IFERROR(INDEX($R$3:$V$89, SMALL(IF($Q$3:$Q$89="○", ROW($Q$3:$Q$89)-ROW($Q$3)+1), ROW(B8)), COLUMNS($R$3:S10)), "")</f>
        <v>農地維持</v>
      </c>
      <c r="T112" s="208" t="str">
        <f t="array" ref="T112">IFERROR(INDEX($R$3:$V$89, SMALL(IF($Q$3:$Q$89="○", ROW($Q$3:$Q$89)-ROW($Q$3)+1), ROW(C8)), COLUMNS($R$3:T10)), "")</f>
        <v>実践活動</v>
      </c>
      <c r="U112" s="208" t="str">
        <f t="array" ref="U112">IFERROR(INDEX($R$3:$V$89, SMALL(IF($Q$3:$Q$89="○", ROW($Q$3:$Q$89)-ROW($Q$3)+1), ROW(D8)), COLUMNS($R$3:U10)), "")</f>
        <v>農用地</v>
      </c>
      <c r="V112" s="208" t="str">
        <f t="array" ref="V112">IFERROR(INDEX($R$3:$V$89, SMALL(IF($Q$3:$Q$89="○", ROW($Q$3:$Q$89)-ROW($Q$3)+1), ROW(E8)), COLUMNS($R$3:V10)), "")</f>
        <v>5 畦畔・法面・防風林の草刈り</v>
      </c>
    </row>
    <row r="113" spans="18:22" x14ac:dyDescent="0.2">
      <c r="R113" s="208">
        <f t="array" ref="R113">IFERROR(INDEX($R$3:$V$89, SMALL(IF($Q$3:$Q$89="○", ROW($Q$3:$Q$89)-ROW($Q$3)+1), ROW(A9)), COLUMNS($R$3:R11)), "")</f>
        <v>6</v>
      </c>
      <c r="S113" s="208" t="str">
        <f t="array" ref="S113">IFERROR(INDEX($R$3:$V$89, SMALL(IF($Q$3:$Q$89="○", ROW($Q$3:$Q$89)-ROW($Q$3)+1), ROW(B9)), COLUMNS($R$3:S11)), "")</f>
        <v>農地維持</v>
      </c>
      <c r="T113" s="208" t="str">
        <f t="array" ref="T113">IFERROR(INDEX($R$3:$V$89, SMALL(IF($Q$3:$Q$89="○", ROW($Q$3:$Q$89)-ROW($Q$3)+1), ROW(C9)), COLUMNS($R$3:T11)), "")</f>
        <v>実践活動</v>
      </c>
      <c r="U113" s="208" t="str">
        <f t="array" ref="U113">IFERROR(INDEX($R$3:$V$89, SMALL(IF($Q$3:$Q$89="○", ROW($Q$3:$Q$89)-ROW($Q$3)+1), ROW(D9)), COLUMNS($R$3:U11)), "")</f>
        <v>農用地</v>
      </c>
      <c r="V113" s="208" t="str">
        <f t="array" ref="V113">IFERROR(INDEX($R$3:$V$89, SMALL(IF($Q$3:$Q$89="○", ROW($Q$3:$Q$89)-ROW($Q$3)+1), ROW(E9)), COLUMNS($R$3:V11)), "")</f>
        <v>6 鳥獣害防護柵等の保守管理</v>
      </c>
    </row>
    <row r="114" spans="18:22" x14ac:dyDescent="0.2">
      <c r="R114" s="208">
        <f t="array" ref="R114">IFERROR(INDEX($R$3:$V$89, SMALL(IF($Q$3:$Q$89="○", ROW($Q$3:$Q$89)-ROW($Q$3)+1), ROW(A10)), COLUMNS($R$3:R12)), "")</f>
        <v>7</v>
      </c>
      <c r="S114" s="208" t="str">
        <f t="array" ref="S114">IFERROR(INDEX($R$3:$V$89, SMALL(IF($Q$3:$Q$89="○", ROW($Q$3:$Q$89)-ROW($Q$3)+1), ROW(B10)), COLUMNS($R$3:S12)), "")</f>
        <v>農地維持</v>
      </c>
      <c r="T114" s="208" t="str">
        <f t="array" ref="T114">IFERROR(INDEX($R$3:$V$89, SMALL(IF($Q$3:$Q$89="○", ROW($Q$3:$Q$89)-ROW($Q$3)+1), ROW(C10)), COLUMNS($R$3:T12)), "")</f>
        <v>実践活動</v>
      </c>
      <c r="U114" s="208" t="str">
        <f t="array" ref="U114">IFERROR(INDEX($R$3:$V$89, SMALL(IF($Q$3:$Q$89="○", ROW($Q$3:$Q$89)-ROW($Q$3)+1), ROW(D10)), COLUMNS($R$3:U12)), "")</f>
        <v>水路</v>
      </c>
      <c r="V114" s="208" t="str">
        <f t="array" ref="V114">IFERROR(INDEX($R$3:$V$89, SMALL(IF($Q$3:$Q$89="○", ROW($Q$3:$Q$89)-ROW($Q$3)+1), ROW(E10)), COLUMNS($R$3:V12)), "")</f>
        <v>7 水路の草刈り</v>
      </c>
    </row>
    <row r="115" spans="18:22" x14ac:dyDescent="0.2">
      <c r="R115" s="208">
        <f t="array" ref="R115">IFERROR(INDEX($R$3:$V$89, SMALL(IF($Q$3:$Q$89="○", ROW($Q$3:$Q$89)-ROW($Q$3)+1), ROW(A11)), COLUMNS($R$3:R13)), "")</f>
        <v>8</v>
      </c>
      <c r="S115" s="208" t="str">
        <f t="array" ref="S115">IFERROR(INDEX($R$3:$V$89, SMALL(IF($Q$3:$Q$89="○", ROW($Q$3:$Q$89)-ROW($Q$3)+1), ROW(B11)), COLUMNS($R$3:S13)), "")</f>
        <v>農地維持</v>
      </c>
      <c r="T115" s="208" t="str">
        <f t="array" ref="T115">IFERROR(INDEX($R$3:$V$89, SMALL(IF($Q$3:$Q$89="○", ROW($Q$3:$Q$89)-ROW($Q$3)+1), ROW(C11)), COLUMNS($R$3:T13)), "")</f>
        <v>実践活動</v>
      </c>
      <c r="U115" s="208" t="str">
        <f t="array" ref="U115">IFERROR(INDEX($R$3:$V$89, SMALL(IF($Q$3:$Q$89="○", ROW($Q$3:$Q$89)-ROW($Q$3)+1), ROW(D11)), COLUMNS($R$3:U13)), "")</f>
        <v>水路</v>
      </c>
      <c r="V115" s="208" t="str">
        <f t="array" ref="V115">IFERROR(INDEX($R$3:$V$89, SMALL(IF($Q$3:$Q$89="○", ROW($Q$3:$Q$89)-ROW($Q$3)+1), ROW(E11)), COLUMNS($R$3:V13)), "")</f>
        <v>8 水路の泥上げ</v>
      </c>
    </row>
    <row r="116" spans="18:22" x14ac:dyDescent="0.2">
      <c r="R116" s="208">
        <f t="array" ref="R116">IFERROR(INDEX($R$3:$V$89, SMALL(IF($Q$3:$Q$89="○", ROW($Q$3:$Q$89)-ROW($Q$3)+1), ROW(A12)), COLUMNS($R$3:R14)), "")</f>
        <v>9</v>
      </c>
      <c r="S116" s="208" t="str">
        <f t="array" ref="S116">IFERROR(INDEX($R$3:$V$89, SMALL(IF($Q$3:$Q$89="○", ROW($Q$3:$Q$89)-ROW($Q$3)+1), ROW(B12)), COLUMNS($R$3:S14)), "")</f>
        <v>農地維持</v>
      </c>
      <c r="T116" s="208" t="str">
        <f t="array" ref="T116">IFERROR(INDEX($R$3:$V$89, SMALL(IF($Q$3:$Q$89="○", ROW($Q$3:$Q$89)-ROW($Q$3)+1), ROW(C12)), COLUMNS($R$3:T14)), "")</f>
        <v>実践活動</v>
      </c>
      <c r="U116" s="208" t="str">
        <f t="array" ref="U116">IFERROR(INDEX($R$3:$V$89, SMALL(IF($Q$3:$Q$89="○", ROW($Q$3:$Q$89)-ROW($Q$3)+1), ROW(D12)), COLUMNS($R$3:U14)), "")</f>
        <v>水路</v>
      </c>
      <c r="V116" s="208" t="str">
        <f t="array" ref="V116">IFERROR(INDEX($R$3:$V$89, SMALL(IF($Q$3:$Q$89="○", ROW($Q$3:$Q$89)-ROW($Q$3)+1), ROW(E12)), COLUMNS($R$3:V14)), "")</f>
        <v>9 水路附帯施設の保守管理</v>
      </c>
    </row>
    <row r="117" spans="18:22" x14ac:dyDescent="0.2">
      <c r="R117" s="208">
        <f t="array" ref="R117">IFERROR(INDEX($R$3:$V$89, SMALL(IF($Q$3:$Q$89="○", ROW($Q$3:$Q$89)-ROW($Q$3)+1), ROW(A13)), COLUMNS($R$3:R15)), "")</f>
        <v>10</v>
      </c>
      <c r="S117" s="208" t="str">
        <f t="array" ref="S117">IFERROR(INDEX($R$3:$V$89, SMALL(IF($Q$3:$Q$89="○", ROW($Q$3:$Q$89)-ROW($Q$3)+1), ROW(B13)), COLUMNS($R$3:S15)), "")</f>
        <v>農地維持</v>
      </c>
      <c r="T117" s="208" t="str">
        <f t="array" ref="T117">IFERROR(INDEX($R$3:$V$89, SMALL(IF($Q$3:$Q$89="○", ROW($Q$3:$Q$89)-ROW($Q$3)+1), ROW(C13)), COLUMNS($R$3:T15)), "")</f>
        <v>実践活動</v>
      </c>
      <c r="U117" s="208" t="str">
        <f t="array" ref="U117">IFERROR(INDEX($R$3:$V$89, SMALL(IF($Q$3:$Q$89="○", ROW($Q$3:$Q$89)-ROW($Q$3)+1), ROW(D13)), COLUMNS($R$3:U15)), "")</f>
        <v>農道</v>
      </c>
      <c r="V117" s="208" t="str">
        <f t="array" ref="V117">IFERROR(INDEX($R$3:$V$89, SMALL(IF($Q$3:$Q$89="○", ROW($Q$3:$Q$89)-ROW($Q$3)+1), ROW(E13)), COLUMNS($R$3:V15)), "")</f>
        <v>10 農道の草刈り</v>
      </c>
    </row>
    <row r="118" spans="18:22" x14ac:dyDescent="0.2">
      <c r="R118" s="208">
        <f t="array" ref="R118">IFERROR(INDEX($R$3:$V$89, SMALL(IF($Q$3:$Q$89="○", ROW($Q$3:$Q$89)-ROW($Q$3)+1), ROW(A14)), COLUMNS($R$3:R16)), "")</f>
        <v>11</v>
      </c>
      <c r="S118" s="208" t="str">
        <f t="array" ref="S118">IFERROR(INDEX($R$3:$V$89, SMALL(IF($Q$3:$Q$89="○", ROW($Q$3:$Q$89)-ROW($Q$3)+1), ROW(B14)), COLUMNS($R$3:S16)), "")</f>
        <v>農地維持</v>
      </c>
      <c r="T118" s="208" t="str">
        <f t="array" ref="T118">IFERROR(INDEX($R$3:$V$89, SMALL(IF($Q$3:$Q$89="○", ROW($Q$3:$Q$89)-ROW($Q$3)+1), ROW(C14)), COLUMNS($R$3:T16)), "")</f>
        <v>実践活動</v>
      </c>
      <c r="U118" s="208" t="str">
        <f t="array" ref="U118">IFERROR(INDEX($R$3:$V$89, SMALL(IF($Q$3:$Q$89="○", ROW($Q$3:$Q$89)-ROW($Q$3)+1), ROW(D14)), COLUMNS($R$3:U16)), "")</f>
        <v>農道</v>
      </c>
      <c r="V118" s="208" t="str">
        <f t="array" ref="V118">IFERROR(INDEX($R$3:$V$89, SMALL(IF($Q$3:$Q$89="○", ROW($Q$3:$Q$89)-ROW($Q$3)+1), ROW(E14)), COLUMNS($R$3:V16)), "")</f>
        <v>11 農道側溝の泥上げ</v>
      </c>
    </row>
    <row r="119" spans="18:22" x14ac:dyDescent="0.2">
      <c r="R119" s="208">
        <f t="array" ref="R119">IFERROR(INDEX($R$3:$V$89, SMALL(IF($Q$3:$Q$89="○", ROW($Q$3:$Q$89)-ROW($Q$3)+1), ROW(A15)), COLUMNS($R$3:R17)), "")</f>
        <v>12</v>
      </c>
      <c r="S119" s="208" t="str">
        <f t="array" ref="S119">IFERROR(INDEX($R$3:$V$89, SMALL(IF($Q$3:$Q$89="○", ROW($Q$3:$Q$89)-ROW($Q$3)+1), ROW(B15)), COLUMNS($R$3:S17)), "")</f>
        <v>農地維持</v>
      </c>
      <c r="T119" s="208" t="str">
        <f t="array" ref="T119">IFERROR(INDEX($R$3:$V$89, SMALL(IF($Q$3:$Q$89="○", ROW($Q$3:$Q$89)-ROW($Q$3)+1), ROW(C15)), COLUMNS($R$3:T17)), "")</f>
        <v>実践活動</v>
      </c>
      <c r="U119" s="208" t="str">
        <f t="array" ref="U119">IFERROR(INDEX($R$3:$V$89, SMALL(IF($Q$3:$Q$89="○", ROW($Q$3:$Q$89)-ROW($Q$3)+1), ROW(D15)), COLUMNS($R$3:U17)), "")</f>
        <v>農道</v>
      </c>
      <c r="V119" s="208" t="str">
        <f t="array" ref="V119">IFERROR(INDEX($R$3:$V$89, SMALL(IF($Q$3:$Q$89="○", ROW($Q$3:$Q$89)-ROW($Q$3)+1), ROW(E15)), COLUMNS($R$3:V17)), "")</f>
        <v>12 路面の維持</v>
      </c>
    </row>
    <row r="120" spans="18:22" x14ac:dyDescent="0.2">
      <c r="R120" s="208">
        <f t="array" ref="R120">IFERROR(INDEX($R$3:$V$89, SMALL(IF($Q$3:$Q$89="○", ROW($Q$3:$Q$89)-ROW($Q$3)+1), ROW(A16)), COLUMNS($R$3:R18)), "")</f>
        <v>13</v>
      </c>
      <c r="S120" s="208" t="str">
        <f t="array" ref="S120">IFERROR(INDEX($R$3:$V$89, SMALL(IF($Q$3:$Q$89="○", ROW($Q$3:$Q$89)-ROW($Q$3)+1), ROW(B16)), COLUMNS($R$3:S18)), "")</f>
        <v>農地維持</v>
      </c>
      <c r="T120" s="208" t="str">
        <f t="array" ref="T120">IFERROR(INDEX($R$3:$V$89, SMALL(IF($Q$3:$Q$89="○", ROW($Q$3:$Q$89)-ROW($Q$3)+1), ROW(C16)), COLUMNS($R$3:T18)), "")</f>
        <v>実践活動</v>
      </c>
      <c r="U120" s="208" t="str">
        <f t="array" ref="U120">IFERROR(INDEX($R$3:$V$89, SMALL(IF($Q$3:$Q$89="○", ROW($Q$3:$Q$89)-ROW($Q$3)+1), ROW(D16)), COLUMNS($R$3:U18)), "")</f>
        <v>ため池</v>
      </c>
      <c r="V120" s="208" t="str">
        <f t="array" ref="V120">IFERROR(INDEX($R$3:$V$89, SMALL(IF($Q$3:$Q$89="○", ROW($Q$3:$Q$89)-ROW($Q$3)+1), ROW(E16)), COLUMNS($R$3:V18)), "")</f>
        <v>13 ため池の草刈り</v>
      </c>
    </row>
    <row r="121" spans="18:22" x14ac:dyDescent="0.2">
      <c r="R121" s="208">
        <f t="array" ref="R121">IFERROR(INDEX($R$3:$V$89, SMALL(IF($Q$3:$Q$89="○", ROW($Q$3:$Q$89)-ROW($Q$3)+1), ROW(A17)), COLUMNS($R$3:R19)), "")</f>
        <v>14</v>
      </c>
      <c r="S121" s="208" t="str">
        <f t="array" ref="S121">IFERROR(INDEX($R$3:$V$89, SMALL(IF($Q$3:$Q$89="○", ROW($Q$3:$Q$89)-ROW($Q$3)+1), ROW(B17)), COLUMNS($R$3:S19)), "")</f>
        <v>農地維持</v>
      </c>
      <c r="T121" s="208" t="str">
        <f t="array" ref="T121">IFERROR(INDEX($R$3:$V$89, SMALL(IF($Q$3:$Q$89="○", ROW($Q$3:$Q$89)-ROW($Q$3)+1), ROW(C17)), COLUMNS($R$3:T19)), "")</f>
        <v>実践活動</v>
      </c>
      <c r="U121" s="208" t="str">
        <f t="array" ref="U121">IFERROR(INDEX($R$3:$V$89, SMALL(IF($Q$3:$Q$89="○", ROW($Q$3:$Q$89)-ROW($Q$3)+1), ROW(D17)), COLUMNS($R$3:U19)), "")</f>
        <v>ため池</v>
      </c>
      <c r="V121" s="208" t="str">
        <f t="array" ref="V121">IFERROR(INDEX($R$3:$V$89, SMALL(IF($Q$3:$Q$89="○", ROW($Q$3:$Q$89)-ROW($Q$3)+1), ROW(E17)), COLUMNS($R$3:V19)), "")</f>
        <v>14 ため池の泥上げ</v>
      </c>
    </row>
    <row r="122" spans="18:22" x14ac:dyDescent="0.2">
      <c r="R122" s="208">
        <f t="array" ref="R122">IFERROR(INDEX($R$3:$V$89, SMALL(IF($Q$3:$Q$89="○", ROW($Q$3:$Q$89)-ROW($Q$3)+1), ROW(A18)), COLUMNS($R$3:R20)), "")</f>
        <v>15</v>
      </c>
      <c r="S122" s="208" t="str">
        <f t="array" ref="S122">IFERROR(INDEX($R$3:$V$89, SMALL(IF($Q$3:$Q$89="○", ROW($Q$3:$Q$89)-ROW($Q$3)+1), ROW(B18)), COLUMNS($R$3:S20)), "")</f>
        <v>農地維持</v>
      </c>
      <c r="T122" s="208" t="str">
        <f t="array" ref="T122">IFERROR(INDEX($R$3:$V$89, SMALL(IF($Q$3:$Q$89="○", ROW($Q$3:$Q$89)-ROW($Q$3)+1), ROW(C18)), COLUMNS($R$3:T20)), "")</f>
        <v>実践活動</v>
      </c>
      <c r="U122" s="208" t="str">
        <f t="array" ref="U122">IFERROR(INDEX($R$3:$V$89, SMALL(IF($Q$3:$Q$89="○", ROW($Q$3:$Q$89)-ROW($Q$3)+1), ROW(D18)), COLUMNS($R$3:U20)), "")</f>
        <v>ため池</v>
      </c>
      <c r="V122" s="208" t="str">
        <f t="array" ref="V122">IFERROR(INDEX($R$3:$V$89, SMALL(IF($Q$3:$Q$89="○", ROW($Q$3:$Q$89)-ROW($Q$3)+1), ROW(E18)), COLUMNS($R$3:V20)), "")</f>
        <v>15 ため池附帯施設の保守管理</v>
      </c>
    </row>
    <row r="123" spans="18:22" x14ac:dyDescent="0.2">
      <c r="R123" s="208">
        <f t="array" ref="R123">IFERROR(INDEX($R$3:$V$89, SMALL(IF($Q$3:$Q$89="○", ROW($Q$3:$Q$89)-ROW($Q$3)+1), ROW(A19)), COLUMNS($R$3:R21)), "")</f>
        <v>16</v>
      </c>
      <c r="S123" s="208" t="str">
        <f t="array" ref="S123">IFERROR(INDEX($R$3:$V$89, SMALL(IF($Q$3:$Q$89="○", ROW($Q$3:$Q$89)-ROW($Q$3)+1), ROW(B19)), COLUMNS($R$3:S21)), "")</f>
        <v>農地維持</v>
      </c>
      <c r="T123" s="208" t="str">
        <f t="array" ref="T123">IFERROR(INDEX($R$3:$V$89, SMALL(IF($Q$3:$Q$89="○", ROW($Q$3:$Q$89)-ROW($Q$3)+1), ROW(C19)), COLUMNS($R$3:T21)), "")</f>
        <v>実践活動</v>
      </c>
      <c r="U123" s="208" t="str">
        <f t="array" ref="U123">IFERROR(INDEX($R$3:$V$89, SMALL(IF($Q$3:$Q$89="○", ROW($Q$3:$Q$89)-ROW($Q$3)+1), ROW(D19)), COLUMNS($R$3:U21)), "")</f>
        <v>共通</v>
      </c>
      <c r="V123" s="208" t="str">
        <f t="array" ref="V123">IFERROR(INDEX($R$3:$V$89, SMALL(IF($Q$3:$Q$89="○", ROW($Q$3:$Q$89)-ROW($Q$3)+1), ROW(E19)), COLUMNS($R$3:V21)), "")</f>
        <v>16 異常気象時の対応</v>
      </c>
    </row>
    <row r="124" spans="18:22" x14ac:dyDescent="0.2">
      <c r="R124" s="208">
        <f t="array" ref="R124">IFERROR(INDEX($R$3:$V$89, SMALL(IF($Q$3:$Q$89="○", ROW($Q$3:$Q$89)-ROW($Q$3)+1), ROW(A20)), COLUMNS($R$3:R22)), "")</f>
        <v>17</v>
      </c>
      <c r="S124" s="208" t="str">
        <f t="array" ref="S124">IFERROR(INDEX($R$3:$V$89, SMALL(IF($Q$3:$Q$89="○", ROW($Q$3:$Q$89)-ROW($Q$3)+1), ROW(B20)), COLUMNS($R$3:S22)), "")</f>
        <v>農地維持</v>
      </c>
      <c r="T124" s="208" t="str">
        <f t="array" ref="T124">IFERROR(INDEX($R$3:$V$89, SMALL(IF($Q$3:$Q$89="○", ROW($Q$3:$Q$89)-ROW($Q$3)+1), ROW(C20)), COLUMNS($R$3:T22)), "")</f>
        <v>推進活動</v>
      </c>
      <c r="U124" s="208" t="str">
        <f t="array" ref="U124">IFERROR(INDEX($R$3:$V$89, SMALL(IF($Q$3:$Q$89="○", ROW($Q$3:$Q$89)-ROW($Q$3)+1), ROW(D20)), COLUMNS($R$3:U22)), "")</f>
        <v>推進活動</v>
      </c>
      <c r="V124" s="208" t="str">
        <f t="array" ref="V124">IFERROR(INDEX($R$3:$V$89, SMALL(IF($Q$3:$Q$89="○", ROW($Q$3:$Q$89)-ROW($Q$3)+1), ROW(E20)), COLUMNS($R$3:V22)), "")</f>
        <v>17 農業者の検討会の開催</v>
      </c>
    </row>
    <row r="125" spans="18:22" x14ac:dyDescent="0.2">
      <c r="R125" s="208">
        <f t="array" ref="R125">IFERROR(INDEX($R$3:$V$89, SMALL(IF($Q$3:$Q$89="○", ROW($Q$3:$Q$89)-ROW($Q$3)+1), ROW(A21)), COLUMNS($R$3:R23)), "")</f>
        <v>18</v>
      </c>
      <c r="S125" s="208" t="str">
        <f t="array" ref="S125">IFERROR(INDEX($R$3:$V$89, SMALL(IF($Q$3:$Q$89="○", ROW($Q$3:$Q$89)-ROW($Q$3)+1), ROW(B21)), COLUMNS($R$3:S23)), "")</f>
        <v>農地維持</v>
      </c>
      <c r="T125" s="208" t="str">
        <f t="array" ref="T125">IFERROR(INDEX($R$3:$V$89, SMALL(IF($Q$3:$Q$89="○", ROW($Q$3:$Q$89)-ROW($Q$3)+1), ROW(C21)), COLUMNS($R$3:T23)), "")</f>
        <v>推進活動</v>
      </c>
      <c r="U125" s="208" t="str">
        <f t="array" ref="U125">IFERROR(INDEX($R$3:$V$89, SMALL(IF($Q$3:$Q$89="○", ROW($Q$3:$Q$89)-ROW($Q$3)+1), ROW(D21)), COLUMNS($R$3:U23)), "")</f>
        <v>推進活動</v>
      </c>
      <c r="V125" s="208" t="str">
        <f t="array" ref="V125">IFERROR(INDEX($R$3:$V$89, SMALL(IF($Q$3:$Q$89="○", ROW($Q$3:$Q$89)-ROW($Q$3)+1), ROW(E21)), COLUMNS($R$3:V23)), "")</f>
        <v>18 農業者に対する意向調査、現地調査</v>
      </c>
    </row>
    <row r="126" spans="18:22" x14ac:dyDescent="0.2">
      <c r="R126" s="208">
        <f t="array" ref="R126">IFERROR(INDEX($R$3:$V$89, SMALL(IF($Q$3:$Q$89="○", ROW($Q$3:$Q$89)-ROW($Q$3)+1), ROW(A22)), COLUMNS($R$3:R24)), "")</f>
        <v>19</v>
      </c>
      <c r="S126" s="208" t="str">
        <f t="array" ref="S126">IFERROR(INDEX($R$3:$V$89, SMALL(IF($Q$3:$Q$89="○", ROW($Q$3:$Q$89)-ROW($Q$3)+1), ROW(B22)), COLUMNS($R$3:S24)), "")</f>
        <v>農地維持</v>
      </c>
      <c r="T126" s="208" t="str">
        <f t="array" ref="T126">IFERROR(INDEX($R$3:$V$89, SMALL(IF($Q$3:$Q$89="○", ROW($Q$3:$Q$89)-ROW($Q$3)+1), ROW(C22)), COLUMNS($R$3:T24)), "")</f>
        <v>推進活動</v>
      </c>
      <c r="U126" s="208" t="str">
        <f t="array" ref="U126">IFERROR(INDEX($R$3:$V$89, SMALL(IF($Q$3:$Q$89="○", ROW($Q$3:$Q$89)-ROW($Q$3)+1), ROW(D22)), COLUMNS($R$3:U24)), "")</f>
        <v>推進活動</v>
      </c>
      <c r="V126" s="208" t="str">
        <f t="array" ref="V126">IFERROR(INDEX($R$3:$V$89, SMALL(IF($Q$3:$Q$89="○", ROW($Q$3:$Q$89)-ROW($Q$3)+1), ROW(E22)), COLUMNS($R$3:V24)), "")</f>
        <v>19 不在村地主との連絡体制の整備等</v>
      </c>
    </row>
    <row r="127" spans="18:22" x14ac:dyDescent="0.2">
      <c r="R127" s="208">
        <f t="array" ref="R127">IFERROR(INDEX($R$3:$V$89, SMALL(IF($Q$3:$Q$89="○", ROW($Q$3:$Q$89)-ROW($Q$3)+1), ROW(A23)), COLUMNS($R$3:R25)), "")</f>
        <v>20</v>
      </c>
      <c r="S127" s="208" t="str">
        <f t="array" ref="S127">IFERROR(INDEX($R$3:$V$89, SMALL(IF($Q$3:$Q$89="○", ROW($Q$3:$Q$89)-ROW($Q$3)+1), ROW(B23)), COLUMNS($R$3:S25)), "")</f>
        <v>農地維持</v>
      </c>
      <c r="T127" s="208" t="str">
        <f t="array" ref="T127">IFERROR(INDEX($R$3:$V$89, SMALL(IF($Q$3:$Q$89="○", ROW($Q$3:$Q$89)-ROW($Q$3)+1), ROW(C23)), COLUMNS($R$3:T25)), "")</f>
        <v>推進活動</v>
      </c>
      <c r="U127" s="208" t="str">
        <f t="array" ref="U127">IFERROR(INDEX($R$3:$V$89, SMALL(IF($Q$3:$Q$89="○", ROW($Q$3:$Q$89)-ROW($Q$3)+1), ROW(D23)), COLUMNS($R$3:U25)), "")</f>
        <v>推進活動</v>
      </c>
      <c r="V127" s="208" t="str">
        <f t="array" ref="V127">IFERROR(INDEX($R$3:$V$89, SMALL(IF($Q$3:$Q$89="○", ROW($Q$3:$Q$89)-ROW($Q$3)+1), ROW(E23)), COLUMNS($R$3:V25)), "")</f>
        <v>20 集落外住民や地域住民との意見交換等</v>
      </c>
    </row>
    <row r="128" spans="18:22" x14ac:dyDescent="0.2">
      <c r="R128" s="208">
        <f t="array" ref="R128">IFERROR(INDEX($R$3:$V$89, SMALL(IF($Q$3:$Q$89="○", ROW($Q$3:$Q$89)-ROW($Q$3)+1), ROW(A24)), COLUMNS($R$3:R26)), "")</f>
        <v>21</v>
      </c>
      <c r="S128" s="208" t="str">
        <f t="array" ref="S128">IFERROR(INDEX($R$3:$V$89, SMALL(IF($Q$3:$Q$89="○", ROW($Q$3:$Q$89)-ROW($Q$3)+1), ROW(B24)), COLUMNS($R$3:S26)), "")</f>
        <v>農地維持</v>
      </c>
      <c r="T128" s="208" t="str">
        <f t="array" ref="T128">IFERROR(INDEX($R$3:$V$89, SMALL(IF($Q$3:$Q$89="○", ROW($Q$3:$Q$89)-ROW($Q$3)+1), ROW(C24)), COLUMNS($R$3:T26)), "")</f>
        <v>推進活動</v>
      </c>
      <c r="U128" s="208" t="str">
        <f t="array" ref="U128">IFERROR(INDEX($R$3:$V$89, SMALL(IF($Q$3:$Q$89="○", ROW($Q$3:$Q$89)-ROW($Q$3)+1), ROW(D24)), COLUMNS($R$3:U26)), "")</f>
        <v>推進活動</v>
      </c>
      <c r="V128" s="208" t="str">
        <f t="array" ref="V128">IFERROR(INDEX($R$3:$V$89, SMALL(IF($Q$3:$Q$89="○", ROW($Q$3:$Q$89)-ROW($Q$3)+1), ROW(E24)), COLUMNS($R$3:V26)), "")</f>
        <v>21 地域住民等に対する意向調査等</v>
      </c>
    </row>
    <row r="129" spans="18:22" x14ac:dyDescent="0.2">
      <c r="R129" s="208">
        <f t="array" ref="R129">IFERROR(INDEX($R$3:$V$89, SMALL(IF($Q$3:$Q$89="○", ROW($Q$3:$Q$89)-ROW($Q$3)+1), ROW(A25)), COLUMNS($R$3:R27)), "")</f>
        <v>22</v>
      </c>
      <c r="S129" s="208" t="str">
        <f t="array" ref="S129">IFERROR(INDEX($R$3:$V$89, SMALL(IF($Q$3:$Q$89="○", ROW($Q$3:$Q$89)-ROW($Q$3)+1), ROW(B25)), COLUMNS($R$3:S27)), "")</f>
        <v>農地維持</v>
      </c>
      <c r="T129" s="208" t="str">
        <f t="array" ref="T129">IFERROR(INDEX($R$3:$V$89, SMALL(IF($Q$3:$Q$89="○", ROW($Q$3:$Q$89)-ROW($Q$3)+1), ROW(C25)), COLUMNS($R$3:T27)), "")</f>
        <v>推進活動</v>
      </c>
      <c r="U129" s="208" t="str">
        <f t="array" ref="U129">IFERROR(INDEX($R$3:$V$89, SMALL(IF($Q$3:$Q$89="○", ROW($Q$3:$Q$89)-ROW($Q$3)+1), ROW(D25)), COLUMNS($R$3:U27)), "")</f>
        <v>推進活動</v>
      </c>
      <c r="V129" s="208" t="str">
        <f t="array" ref="V129">IFERROR(INDEX($R$3:$V$89, SMALL(IF($Q$3:$Q$89="○", ROW($Q$3:$Q$89)-ROW($Q$3)+1), ROW(E25)), COLUMNS($R$3:V27)), "")</f>
        <v>22 有識者等による研修会、検討会の開催</v>
      </c>
    </row>
    <row r="130" spans="18:22" x14ac:dyDescent="0.2">
      <c r="R130" s="208">
        <f t="array" ref="R130">IFERROR(INDEX($R$3:$V$89, SMALL(IF($Q$3:$Q$89="○", ROW($Q$3:$Q$89)-ROW($Q$3)+1), ROW(A26)), COLUMNS($R$3:R28)), "")</f>
        <v>23</v>
      </c>
      <c r="S130" s="208" t="str">
        <f t="array" ref="S130">IFERROR(INDEX($R$3:$V$89, SMALL(IF($Q$3:$Q$89="○", ROW($Q$3:$Q$89)-ROW($Q$3)+1), ROW(B26)), COLUMNS($R$3:S28)), "")</f>
        <v>農地維持</v>
      </c>
      <c r="T130" s="208" t="str">
        <f t="array" ref="T130">IFERROR(INDEX($R$3:$V$89, SMALL(IF($Q$3:$Q$89="○", ROW($Q$3:$Q$89)-ROW($Q$3)+1), ROW(C26)), COLUMNS($R$3:T28)), "")</f>
        <v>推進活動</v>
      </c>
      <c r="U130" s="208" t="str">
        <f t="array" ref="U130">IFERROR(INDEX($R$3:$V$89, SMALL(IF($Q$3:$Q$89="○", ROW($Q$3:$Q$89)-ROW($Q$3)+1), ROW(D26)), COLUMNS($R$3:U28)), "")</f>
        <v>推進活動</v>
      </c>
      <c r="V130" s="208" t="str">
        <f t="array" ref="V130">IFERROR(INDEX($R$3:$V$89, SMALL(IF($Q$3:$Q$89="○", ROW($Q$3:$Q$89)-ROW($Q$3)+1), ROW(E26)), COLUMNS($R$3:V28)), "")</f>
        <v>23 その他</v>
      </c>
    </row>
    <row r="131" spans="18:22" x14ac:dyDescent="0.2">
      <c r="R131" s="208">
        <f t="array" ref="R131">IFERROR(INDEX($R$3:$V$89, SMALL(IF($Q$3:$Q$89="○", ROW($Q$3:$Q$89)-ROW($Q$3)+1), ROW(A27)), COLUMNS($R$3:R29)), "")</f>
        <v>24</v>
      </c>
      <c r="S131" s="208" t="str">
        <f t="array" ref="S131">IFERROR(INDEX($R$3:$V$89, SMALL(IF($Q$3:$Q$89="○", ROW($Q$3:$Q$89)-ROW($Q$3)+1), ROW(B27)), COLUMNS($R$3:S29)), "")</f>
        <v>共同</v>
      </c>
      <c r="T131" s="208" t="str">
        <f t="array" ref="T131">IFERROR(INDEX($R$3:$V$89, SMALL(IF($Q$3:$Q$89="○", ROW($Q$3:$Q$89)-ROW($Q$3)+1), ROW(C27)), COLUMNS($R$3:T29)), "")</f>
        <v>機能診断・計画策定</v>
      </c>
      <c r="U131" s="208" t="str">
        <f t="array" ref="U131">IFERROR(INDEX($R$3:$V$89, SMALL(IF($Q$3:$Q$89="○", ROW($Q$3:$Q$89)-ROW($Q$3)+1), ROW(D27)), COLUMNS($R$3:U29)), "")</f>
        <v>機能診断</v>
      </c>
      <c r="V131" s="208" t="str">
        <f t="array" ref="V131">IFERROR(INDEX($R$3:$V$89, SMALL(IF($Q$3:$Q$89="○", ROW($Q$3:$Q$89)-ROW($Q$3)+1), ROW(E27)), COLUMNS($R$3:V29)), "")</f>
        <v>24 農用地の機能診断</v>
      </c>
    </row>
    <row r="132" spans="18:22" x14ac:dyDescent="0.2">
      <c r="R132" s="208">
        <f t="array" ref="R132">IFERROR(INDEX($R$3:$V$89, SMALL(IF($Q$3:$Q$89="○", ROW($Q$3:$Q$89)-ROW($Q$3)+1), ROW(A28)), COLUMNS($R$3:R30)), "")</f>
        <v>25</v>
      </c>
      <c r="S132" s="208" t="str">
        <f t="array" ref="S132">IFERROR(INDEX($R$3:$V$89, SMALL(IF($Q$3:$Q$89="○", ROW($Q$3:$Q$89)-ROW($Q$3)+1), ROW(B28)), COLUMNS($R$3:S30)), "")</f>
        <v>共同</v>
      </c>
      <c r="T132" s="208" t="str">
        <f t="array" ref="T132">IFERROR(INDEX($R$3:$V$89, SMALL(IF($Q$3:$Q$89="○", ROW($Q$3:$Q$89)-ROW($Q$3)+1), ROW(C28)), COLUMNS($R$3:T30)), "")</f>
        <v>機能診断・計画策定</v>
      </c>
      <c r="U132" s="208" t="str">
        <f t="array" ref="U132">IFERROR(INDEX($R$3:$V$89, SMALL(IF($Q$3:$Q$89="○", ROW($Q$3:$Q$89)-ROW($Q$3)+1), ROW(D28)), COLUMNS($R$3:U30)), "")</f>
        <v>機能診断</v>
      </c>
      <c r="V132" s="208" t="str">
        <f t="array" ref="V132">IFERROR(INDEX($R$3:$V$89, SMALL(IF($Q$3:$Q$89="○", ROW($Q$3:$Q$89)-ROW($Q$3)+1), ROW(E28)), COLUMNS($R$3:V30)), "")</f>
        <v>25 水路の機能診断</v>
      </c>
    </row>
    <row r="133" spans="18:22" x14ac:dyDescent="0.2">
      <c r="R133" s="208">
        <f t="array" ref="R133">IFERROR(INDEX($R$3:$V$89, SMALL(IF($Q$3:$Q$89="○", ROW($Q$3:$Q$89)-ROW($Q$3)+1), ROW(A29)), COLUMNS($R$3:R31)), "")</f>
        <v>26</v>
      </c>
      <c r="S133" s="208" t="str">
        <f t="array" ref="S133">IFERROR(INDEX($R$3:$V$89, SMALL(IF($Q$3:$Q$89="○", ROW($Q$3:$Q$89)-ROW($Q$3)+1), ROW(B29)), COLUMNS($R$3:S31)), "")</f>
        <v>共同</v>
      </c>
      <c r="T133" s="208" t="str">
        <f t="array" ref="T133">IFERROR(INDEX($R$3:$V$89, SMALL(IF($Q$3:$Q$89="○", ROW($Q$3:$Q$89)-ROW($Q$3)+1), ROW(C29)), COLUMNS($R$3:T31)), "")</f>
        <v>機能診断・計画策定</v>
      </c>
      <c r="U133" s="208" t="str">
        <f t="array" ref="U133">IFERROR(INDEX($R$3:$V$89, SMALL(IF($Q$3:$Q$89="○", ROW($Q$3:$Q$89)-ROW($Q$3)+1), ROW(D29)), COLUMNS($R$3:U31)), "")</f>
        <v>機能診断</v>
      </c>
      <c r="V133" s="208" t="str">
        <f t="array" ref="V133">IFERROR(INDEX($R$3:$V$89, SMALL(IF($Q$3:$Q$89="○", ROW($Q$3:$Q$89)-ROW($Q$3)+1), ROW(E29)), COLUMNS($R$3:V31)), "")</f>
        <v>26 農道の機能診断</v>
      </c>
    </row>
    <row r="134" spans="18:22" x14ac:dyDescent="0.2">
      <c r="R134" s="208">
        <f t="array" ref="R134">IFERROR(INDEX($R$3:$V$89, SMALL(IF($Q$3:$Q$89="○", ROW($Q$3:$Q$89)-ROW($Q$3)+1), ROW(A30)), COLUMNS($R$3:R32)), "")</f>
        <v>27</v>
      </c>
      <c r="S134" s="208" t="str">
        <f t="array" ref="S134">IFERROR(INDEX($R$3:$V$89, SMALL(IF($Q$3:$Q$89="○", ROW($Q$3:$Q$89)-ROW($Q$3)+1), ROW(B30)), COLUMNS($R$3:S32)), "")</f>
        <v>共同</v>
      </c>
      <c r="T134" s="208" t="str">
        <f t="array" ref="T134">IFERROR(INDEX($R$3:$V$89, SMALL(IF($Q$3:$Q$89="○", ROW($Q$3:$Q$89)-ROW($Q$3)+1), ROW(C30)), COLUMNS($R$3:T32)), "")</f>
        <v>機能診断・計画策定</v>
      </c>
      <c r="U134" s="208" t="str">
        <f t="array" ref="U134">IFERROR(INDEX($R$3:$V$89, SMALL(IF($Q$3:$Q$89="○", ROW($Q$3:$Q$89)-ROW($Q$3)+1), ROW(D30)), COLUMNS($R$3:U32)), "")</f>
        <v>機能診断</v>
      </c>
      <c r="V134" s="208" t="str">
        <f t="array" ref="V134">IFERROR(INDEX($R$3:$V$89, SMALL(IF($Q$3:$Q$89="○", ROW($Q$3:$Q$89)-ROW($Q$3)+1), ROW(E30)), COLUMNS($R$3:V32)), "")</f>
        <v>27 ため池の機能診断</v>
      </c>
    </row>
    <row r="135" spans="18:22" x14ac:dyDescent="0.2">
      <c r="R135" s="208">
        <f t="array" ref="R135">IFERROR(INDEX($R$3:$V$89, SMALL(IF($Q$3:$Q$89="○", ROW($Q$3:$Q$89)-ROW($Q$3)+1), ROW(A31)), COLUMNS($R$3:R33)), "")</f>
        <v>28</v>
      </c>
      <c r="S135" s="208" t="str">
        <f t="array" ref="S135">IFERROR(INDEX($R$3:$V$89, SMALL(IF($Q$3:$Q$89="○", ROW($Q$3:$Q$89)-ROW($Q$3)+1), ROW(B31)), COLUMNS($R$3:S33)), "")</f>
        <v>共同</v>
      </c>
      <c r="T135" s="208" t="str">
        <f t="array" ref="T135">IFERROR(INDEX($R$3:$V$89, SMALL(IF($Q$3:$Q$89="○", ROW($Q$3:$Q$89)-ROW($Q$3)+1), ROW(C31)), COLUMNS($R$3:T33)), "")</f>
        <v>機能診断・計画策定</v>
      </c>
      <c r="U135" s="208" t="str">
        <f t="array" ref="U135">IFERROR(INDEX($R$3:$V$89, SMALL(IF($Q$3:$Q$89="○", ROW($Q$3:$Q$89)-ROW($Q$3)+1), ROW(D31)), COLUMNS($R$3:U33)), "")</f>
        <v>計画策定</v>
      </c>
      <c r="V135" s="208" t="str">
        <f t="array" ref="V135">IFERROR(INDEX($R$3:$V$89, SMALL(IF($Q$3:$Q$89="○", ROW($Q$3:$Q$89)-ROW($Q$3)+1), ROW(E31)), COLUMNS($R$3:V33)), "")</f>
        <v>28 年度活動計画の策定</v>
      </c>
    </row>
    <row r="136" spans="18:22" x14ac:dyDescent="0.2">
      <c r="R136" s="208">
        <f t="array" ref="R136">IFERROR(INDEX($R$3:$V$89, SMALL(IF($Q$3:$Q$89="○", ROW($Q$3:$Q$89)-ROW($Q$3)+1), ROW(A32)), COLUMNS($R$3:R34)), "")</f>
        <v>29</v>
      </c>
      <c r="S136" s="208" t="str">
        <f t="array" ref="S136">IFERROR(INDEX($R$3:$V$89, SMALL(IF($Q$3:$Q$89="○", ROW($Q$3:$Q$89)-ROW($Q$3)+1), ROW(B32)), COLUMNS($R$3:S34)), "")</f>
        <v>共同</v>
      </c>
      <c r="T136" s="208" t="str">
        <f t="array" ref="T136">IFERROR(INDEX($R$3:$V$89, SMALL(IF($Q$3:$Q$89="○", ROW($Q$3:$Q$89)-ROW($Q$3)+1), ROW(C32)), COLUMNS($R$3:T34)), "")</f>
        <v>研修</v>
      </c>
      <c r="U136" s="208" t="str">
        <f t="array" ref="U136">IFERROR(INDEX($R$3:$V$89, SMALL(IF($Q$3:$Q$89="○", ROW($Q$3:$Q$89)-ROW($Q$3)+1), ROW(D32)), COLUMNS($R$3:U34)), "")</f>
        <v>研修</v>
      </c>
      <c r="V136" s="208" t="str">
        <f t="array" ref="V136">IFERROR(INDEX($R$3:$V$89, SMALL(IF($Q$3:$Q$89="○", ROW($Q$3:$Q$89)-ROW($Q$3)+1), ROW(E32)), COLUMNS($R$3:V34)), "")</f>
        <v>29 機能診断・補修技術等に関する研修</v>
      </c>
    </row>
    <row r="137" spans="18:22" x14ac:dyDescent="0.2">
      <c r="R137" s="208">
        <f t="array" ref="R137">IFERROR(INDEX($R$3:$V$89, SMALL(IF($Q$3:$Q$89="○", ROW($Q$3:$Q$89)-ROW($Q$3)+1), ROW(A33)), COLUMNS($R$3:R35)), "")</f>
        <v>30</v>
      </c>
      <c r="S137" s="208" t="str">
        <f t="array" ref="S137">IFERROR(INDEX($R$3:$V$89, SMALL(IF($Q$3:$Q$89="○", ROW($Q$3:$Q$89)-ROW($Q$3)+1), ROW(B33)), COLUMNS($R$3:S35)), "")</f>
        <v>共同</v>
      </c>
      <c r="T137" s="208" t="str">
        <f t="array" ref="T137">IFERROR(INDEX($R$3:$V$89, SMALL(IF($Q$3:$Q$89="○", ROW($Q$3:$Q$89)-ROW($Q$3)+1), ROW(C33)), COLUMNS($R$3:T35)), "")</f>
        <v>実践活動</v>
      </c>
      <c r="U137" s="208" t="str">
        <f t="array" ref="U137">IFERROR(INDEX($R$3:$V$89, SMALL(IF($Q$3:$Q$89="○", ROW($Q$3:$Q$89)-ROW($Q$3)+1), ROW(D33)), COLUMNS($R$3:U35)), "")</f>
        <v>農用地</v>
      </c>
      <c r="V137" s="208" t="str">
        <f t="array" ref="V137">IFERROR(INDEX($R$3:$V$89, SMALL(IF($Q$3:$Q$89="○", ROW($Q$3:$Q$89)-ROW($Q$3)+1), ROW(E33)), COLUMNS($R$3:V35)), "")</f>
        <v>30 農用地の軽微な補修等</v>
      </c>
    </row>
    <row r="138" spans="18:22" x14ac:dyDescent="0.2">
      <c r="R138" s="208">
        <f t="array" ref="R138">IFERROR(INDEX($R$3:$V$89, SMALL(IF($Q$3:$Q$89="○", ROW($Q$3:$Q$89)-ROW($Q$3)+1), ROW(A34)), COLUMNS($R$3:R36)), "")</f>
        <v>31</v>
      </c>
      <c r="S138" s="208" t="str">
        <f t="array" ref="S138">IFERROR(INDEX($R$3:$V$89, SMALL(IF($Q$3:$Q$89="○", ROW($Q$3:$Q$89)-ROW($Q$3)+1), ROW(B34)), COLUMNS($R$3:S36)), "")</f>
        <v>共同</v>
      </c>
      <c r="T138" s="208" t="str">
        <f t="array" ref="T138">IFERROR(INDEX($R$3:$V$89, SMALL(IF($Q$3:$Q$89="○", ROW($Q$3:$Q$89)-ROW($Q$3)+1), ROW(C34)), COLUMNS($R$3:T36)), "")</f>
        <v>実践活動</v>
      </c>
      <c r="U138" s="208" t="str">
        <f t="array" ref="U138">IFERROR(INDEX($R$3:$V$89, SMALL(IF($Q$3:$Q$89="○", ROW($Q$3:$Q$89)-ROW($Q$3)+1), ROW(D34)), COLUMNS($R$3:U36)), "")</f>
        <v>水路</v>
      </c>
      <c r="V138" s="208" t="str">
        <f t="array" ref="V138">IFERROR(INDEX($R$3:$V$89, SMALL(IF($Q$3:$Q$89="○", ROW($Q$3:$Q$89)-ROW($Q$3)+1), ROW(E34)), COLUMNS($R$3:V36)), "")</f>
        <v>31 水路の軽微な補修等</v>
      </c>
    </row>
    <row r="139" spans="18:22" x14ac:dyDescent="0.2">
      <c r="R139" s="208">
        <f t="array" ref="R139">IFERROR(INDEX($R$3:$V$89, SMALL(IF($Q$3:$Q$89="○", ROW($Q$3:$Q$89)-ROW($Q$3)+1), ROW(A35)), COLUMNS($R$3:R37)), "")</f>
        <v>32</v>
      </c>
      <c r="S139" s="208" t="str">
        <f t="array" ref="S139">IFERROR(INDEX($R$3:$V$89, SMALL(IF($Q$3:$Q$89="○", ROW($Q$3:$Q$89)-ROW($Q$3)+1), ROW(B35)), COLUMNS($R$3:S37)), "")</f>
        <v>共同</v>
      </c>
      <c r="T139" s="208" t="str">
        <f t="array" ref="T139">IFERROR(INDEX($R$3:$V$89, SMALL(IF($Q$3:$Q$89="○", ROW($Q$3:$Q$89)-ROW($Q$3)+1), ROW(C35)), COLUMNS($R$3:T37)), "")</f>
        <v>実践活動</v>
      </c>
      <c r="U139" s="208" t="str">
        <f t="array" ref="U139">IFERROR(INDEX($R$3:$V$89, SMALL(IF($Q$3:$Q$89="○", ROW($Q$3:$Q$89)-ROW($Q$3)+1), ROW(D35)), COLUMNS($R$3:U37)), "")</f>
        <v>農道</v>
      </c>
      <c r="V139" s="208" t="str">
        <f t="array" ref="V139">IFERROR(INDEX($R$3:$V$89, SMALL(IF($Q$3:$Q$89="○", ROW($Q$3:$Q$89)-ROW($Q$3)+1), ROW(E35)), COLUMNS($R$3:V37)), "")</f>
        <v>32 農道の軽微な補修等</v>
      </c>
    </row>
    <row r="140" spans="18:22" x14ac:dyDescent="0.2">
      <c r="R140" s="208">
        <f t="array" ref="R140">IFERROR(INDEX($R$3:$V$89, SMALL(IF($Q$3:$Q$89="○", ROW($Q$3:$Q$89)-ROW($Q$3)+1), ROW(A36)), COLUMNS($R$3:R38)), "")</f>
        <v>33</v>
      </c>
      <c r="S140" s="208" t="str">
        <f t="array" ref="S140">IFERROR(INDEX($R$3:$V$89, SMALL(IF($Q$3:$Q$89="○", ROW($Q$3:$Q$89)-ROW($Q$3)+1), ROW(B36)), COLUMNS($R$3:S38)), "")</f>
        <v>共同</v>
      </c>
      <c r="T140" s="208" t="str">
        <f t="array" ref="T140">IFERROR(INDEX($R$3:$V$89, SMALL(IF($Q$3:$Q$89="○", ROW($Q$3:$Q$89)-ROW($Q$3)+1), ROW(C36)), COLUMNS($R$3:T38)), "")</f>
        <v>実践活動</v>
      </c>
      <c r="U140" s="208" t="str">
        <f t="array" ref="U140">IFERROR(INDEX($R$3:$V$89, SMALL(IF($Q$3:$Q$89="○", ROW($Q$3:$Q$89)-ROW($Q$3)+1), ROW(D36)), COLUMNS($R$3:U38)), "")</f>
        <v>ため池</v>
      </c>
      <c r="V140" s="208" t="str">
        <f t="array" ref="V140">IFERROR(INDEX($R$3:$V$89, SMALL(IF($Q$3:$Q$89="○", ROW($Q$3:$Q$89)-ROW($Q$3)+1), ROW(E36)), COLUMNS($R$3:V38)), "")</f>
        <v>33 ため池の軽微な補修等</v>
      </c>
    </row>
    <row r="141" spans="18:22" x14ac:dyDescent="0.2">
      <c r="R141" s="208">
        <f t="array" ref="R141">IFERROR(INDEX($R$3:$V$89, SMALL(IF($Q$3:$Q$89="○", ROW($Q$3:$Q$89)-ROW($Q$3)+1), ROW(A37)), COLUMNS($R$3:R39)), "")</f>
        <v>34</v>
      </c>
      <c r="S141" s="208" t="str">
        <f t="array" ref="S141">IFERROR(INDEX($R$3:$V$89, SMALL(IF($Q$3:$Q$89="○", ROW($Q$3:$Q$89)-ROW($Q$3)+1), ROW(B37)), COLUMNS($R$3:S39)), "")</f>
        <v>共同</v>
      </c>
      <c r="T141" s="208" t="str">
        <f t="array" ref="T141">IFERROR(INDEX($R$3:$V$89, SMALL(IF($Q$3:$Q$89="○", ROW($Q$3:$Q$89)-ROW($Q$3)+1), ROW(C37)), COLUMNS($R$3:T39)), "")</f>
        <v>計画策定</v>
      </c>
      <c r="U141" s="208" t="str">
        <f t="array" ref="U141">IFERROR(INDEX($R$3:$V$89, SMALL(IF($Q$3:$Q$89="○", ROW($Q$3:$Q$89)-ROW($Q$3)+1), ROW(D37)), COLUMNS($R$3:U39)), "")</f>
        <v>生態系保全</v>
      </c>
      <c r="V141" s="208" t="str">
        <f t="array" ref="V141">IFERROR(INDEX($R$3:$V$89, SMALL(IF($Q$3:$Q$89="○", ROW($Q$3:$Q$89)-ROW($Q$3)+1), ROW(E37)), COLUMNS($R$3:V39)), "")</f>
        <v>34 生物多様性保全計画の策定</v>
      </c>
    </row>
    <row r="142" spans="18:22" x14ac:dyDescent="0.2">
      <c r="R142" s="208">
        <f t="array" ref="R142">IFERROR(INDEX($R$3:$V$89, SMALL(IF($Q$3:$Q$89="○", ROW($Q$3:$Q$89)-ROW($Q$3)+1), ROW(A38)), COLUMNS($R$3:R40)), "")</f>
        <v>35</v>
      </c>
      <c r="S142" s="208" t="str">
        <f t="array" ref="S142">IFERROR(INDEX($R$3:$V$89, SMALL(IF($Q$3:$Q$89="○", ROW($Q$3:$Q$89)-ROW($Q$3)+1), ROW(B38)), COLUMNS($R$3:S40)), "")</f>
        <v>共同</v>
      </c>
      <c r="T142" s="208" t="str">
        <f t="array" ref="T142">IFERROR(INDEX($R$3:$V$89, SMALL(IF($Q$3:$Q$89="○", ROW($Q$3:$Q$89)-ROW($Q$3)+1), ROW(C38)), COLUMNS($R$3:T40)), "")</f>
        <v>計画策定</v>
      </c>
      <c r="U142" s="208" t="str">
        <f t="array" ref="U142">IFERROR(INDEX($R$3:$V$89, SMALL(IF($Q$3:$Q$89="○", ROW($Q$3:$Q$89)-ROW($Q$3)+1), ROW(D38)), COLUMNS($R$3:U40)), "")</f>
        <v>水質保全</v>
      </c>
      <c r="V142" s="208" t="str">
        <f t="array" ref="V142">IFERROR(INDEX($R$3:$V$89, SMALL(IF($Q$3:$Q$89="○", ROW($Q$3:$Q$89)-ROW($Q$3)+1), ROW(E38)), COLUMNS($R$3:V40)), "")</f>
        <v>35 水質保全計画、農地保全計画の策定</v>
      </c>
    </row>
    <row r="143" spans="18:22" x14ac:dyDescent="0.2">
      <c r="R143" s="208">
        <f t="array" ref="R143">IFERROR(INDEX($R$3:$V$89, SMALL(IF($Q$3:$Q$89="○", ROW($Q$3:$Q$89)-ROW($Q$3)+1), ROW(A39)), COLUMNS($R$3:R41)), "")</f>
        <v>36</v>
      </c>
      <c r="S143" s="208" t="str">
        <f t="array" ref="S143">IFERROR(INDEX($R$3:$V$89, SMALL(IF($Q$3:$Q$89="○", ROW($Q$3:$Q$89)-ROW($Q$3)+1), ROW(B39)), COLUMNS($R$3:S41)), "")</f>
        <v>共同</v>
      </c>
      <c r="T143" s="208" t="str">
        <f t="array" ref="T143">IFERROR(INDEX($R$3:$V$89, SMALL(IF($Q$3:$Q$89="○", ROW($Q$3:$Q$89)-ROW($Q$3)+1), ROW(C39)), COLUMNS($R$3:T41)), "")</f>
        <v>計画策定</v>
      </c>
      <c r="U143" s="208" t="str">
        <f t="array" ref="U143">IFERROR(INDEX($R$3:$V$89, SMALL(IF($Q$3:$Q$89="○", ROW($Q$3:$Q$89)-ROW($Q$3)+1), ROW(D39)), COLUMNS($R$3:U41)), "")</f>
        <v>景観形成・生活環境保全</v>
      </c>
      <c r="V143" s="208" t="str">
        <f t="array" ref="V143">IFERROR(INDEX($R$3:$V$89, SMALL(IF($Q$3:$Q$89="○", ROW($Q$3:$Q$89)-ROW($Q$3)+1), ROW(E39)), COLUMNS($R$3:V41)), "")</f>
        <v>36 景観形成計画、生活環境保全計画の策定</v>
      </c>
    </row>
    <row r="144" spans="18:22" x14ac:dyDescent="0.2">
      <c r="R144" s="208">
        <f t="array" ref="R144">IFERROR(INDEX($R$3:$V$89, SMALL(IF($Q$3:$Q$89="○", ROW($Q$3:$Q$89)-ROW($Q$3)+1), ROW(A40)), COLUMNS($R$3:R42)), "")</f>
        <v>37</v>
      </c>
      <c r="S144" s="208" t="str">
        <f t="array" ref="S144">IFERROR(INDEX($R$3:$V$89, SMALL(IF($Q$3:$Q$89="○", ROW($Q$3:$Q$89)-ROW($Q$3)+1), ROW(B40)), COLUMNS($R$3:S42)), "")</f>
        <v>共同</v>
      </c>
      <c r="T144" s="208" t="str">
        <f t="array" ref="T144">IFERROR(INDEX($R$3:$V$89, SMALL(IF($Q$3:$Q$89="○", ROW($Q$3:$Q$89)-ROW($Q$3)+1), ROW(C40)), COLUMNS($R$3:T42)), "")</f>
        <v>計画策定</v>
      </c>
      <c r="U144" s="208" t="str">
        <f t="array" ref="U144">IFERROR(INDEX($R$3:$V$89, SMALL(IF($Q$3:$Q$89="○", ROW($Q$3:$Q$89)-ROW($Q$3)+1), ROW(D40)), COLUMNS($R$3:U42)), "")</f>
        <v>水田貯留・地下水かん養</v>
      </c>
      <c r="V144" s="208" t="str">
        <f t="array" ref="V144">IFERROR(INDEX($R$3:$V$89, SMALL(IF($Q$3:$Q$89="○", ROW($Q$3:$Q$89)-ROW($Q$3)+1), ROW(E40)), COLUMNS($R$3:V42)), "")</f>
        <v>37 水田貯留計画、地下水かん養計画の策定</v>
      </c>
    </row>
    <row r="145" spans="18:22" x14ac:dyDescent="0.2">
      <c r="R145" s="208">
        <f t="array" ref="R145">IFERROR(INDEX($R$3:$V$89, SMALL(IF($Q$3:$Q$89="○", ROW($Q$3:$Q$89)-ROW($Q$3)+1), ROW(A41)), COLUMNS($R$3:R43)), "")</f>
        <v>38</v>
      </c>
      <c r="S145" s="208" t="str">
        <f t="array" ref="S145">IFERROR(INDEX($R$3:$V$89, SMALL(IF($Q$3:$Q$89="○", ROW($Q$3:$Q$89)-ROW($Q$3)+1), ROW(B41)), COLUMNS($R$3:S43)), "")</f>
        <v>共同</v>
      </c>
      <c r="T145" s="208" t="str">
        <f t="array" ref="T145">IFERROR(INDEX($R$3:$V$89, SMALL(IF($Q$3:$Q$89="○", ROW($Q$3:$Q$89)-ROW($Q$3)+1), ROW(C41)), COLUMNS($R$3:T43)), "")</f>
        <v>計画策定</v>
      </c>
      <c r="U145" s="208" t="str">
        <f t="array" ref="U145">IFERROR(INDEX($R$3:$V$89, SMALL(IF($Q$3:$Q$89="○", ROW($Q$3:$Q$89)-ROW($Q$3)+1), ROW(D41)), COLUMNS($R$3:U43)), "")</f>
        <v>資源循環</v>
      </c>
      <c r="V145" s="208" t="str">
        <f t="array" ref="V145">IFERROR(INDEX($R$3:$V$89, SMALL(IF($Q$3:$Q$89="○", ROW($Q$3:$Q$89)-ROW($Q$3)+1), ROW(E41)), COLUMNS($R$3:V43)), "")</f>
        <v>38 資源循環計画の策定</v>
      </c>
    </row>
    <row r="146" spans="18:22" x14ac:dyDescent="0.2">
      <c r="R146" s="208">
        <f t="array" ref="R146">IFERROR(INDEX($R$3:$V$89, SMALL(IF($Q$3:$Q$89="○", ROW($Q$3:$Q$89)-ROW($Q$3)+1), ROW(A42)), COLUMNS($R$3:R44)), "")</f>
        <v>39</v>
      </c>
      <c r="S146" s="208" t="str">
        <f t="array" ref="S146">IFERROR(INDEX($R$3:$V$89, SMALL(IF($Q$3:$Q$89="○", ROW($Q$3:$Q$89)-ROW($Q$3)+1), ROW(B42)), COLUMNS($R$3:S44)), "")</f>
        <v>共同</v>
      </c>
      <c r="T146" s="208" t="str">
        <f t="array" ref="T146">IFERROR(INDEX($R$3:$V$89, SMALL(IF($Q$3:$Q$89="○", ROW($Q$3:$Q$89)-ROW($Q$3)+1), ROW(C42)), COLUMNS($R$3:T44)), "")</f>
        <v>実践活動</v>
      </c>
      <c r="U146" s="208" t="str">
        <f t="array" ref="U146">IFERROR(INDEX($R$3:$V$89, SMALL(IF($Q$3:$Q$89="○", ROW($Q$3:$Q$89)-ROW($Q$3)+1), ROW(D42)), COLUMNS($R$3:U44)), "")</f>
        <v>生態系保全</v>
      </c>
      <c r="V146" s="208" t="str">
        <f t="array" ref="V146">IFERROR(INDEX($R$3:$V$89, SMALL(IF($Q$3:$Q$89="○", ROW($Q$3:$Q$89)-ROW($Q$3)+1), ROW(E42)), COLUMNS($R$3:V44)), "")</f>
        <v>39 生物の生息状況の把握（生態系保全）</v>
      </c>
    </row>
    <row r="147" spans="18:22" x14ac:dyDescent="0.2">
      <c r="R147" s="208">
        <f t="array" ref="R147">IFERROR(INDEX($R$3:$V$89, SMALL(IF($Q$3:$Q$89="○", ROW($Q$3:$Q$89)-ROW($Q$3)+1), ROW(A43)), COLUMNS($R$3:R45)), "")</f>
        <v>40</v>
      </c>
      <c r="S147" s="208" t="str">
        <f t="array" ref="S147">IFERROR(INDEX($R$3:$V$89, SMALL(IF($Q$3:$Q$89="○", ROW($Q$3:$Q$89)-ROW($Q$3)+1), ROW(B43)), COLUMNS($R$3:S45)), "")</f>
        <v>共同</v>
      </c>
      <c r="T147" s="208" t="str">
        <f t="array" ref="T147">IFERROR(INDEX($R$3:$V$89, SMALL(IF($Q$3:$Q$89="○", ROW($Q$3:$Q$89)-ROW($Q$3)+1), ROW(C43)), COLUMNS($R$3:T45)), "")</f>
        <v>実践活動</v>
      </c>
      <c r="U147" s="208" t="str">
        <f t="array" ref="U147">IFERROR(INDEX($R$3:$V$89, SMALL(IF($Q$3:$Q$89="○", ROW($Q$3:$Q$89)-ROW($Q$3)+1), ROW(D43)), COLUMNS($R$3:U45)), "")</f>
        <v>生態系保全</v>
      </c>
      <c r="V147" s="208" t="str">
        <f t="array" ref="V147">IFERROR(INDEX($R$3:$V$89, SMALL(IF($Q$3:$Q$89="○", ROW($Q$3:$Q$89)-ROW($Q$3)+1), ROW(E43)), COLUMNS($R$3:V45)), "")</f>
        <v>40 外来種の駆除（生態系保全）</v>
      </c>
    </row>
    <row r="148" spans="18:22" x14ac:dyDescent="0.2">
      <c r="R148" s="208">
        <f t="array" ref="R148">IFERROR(INDEX($R$3:$V$89, SMALL(IF($Q$3:$Q$89="○", ROW($Q$3:$Q$89)-ROW($Q$3)+1), ROW(A44)), COLUMNS($R$3:R46)), "")</f>
        <v>41</v>
      </c>
      <c r="S148" s="208" t="str">
        <f t="array" ref="S148">IFERROR(INDEX($R$3:$V$89, SMALL(IF($Q$3:$Q$89="○", ROW($Q$3:$Q$89)-ROW($Q$3)+1), ROW(B44)), COLUMNS($R$3:S46)), "")</f>
        <v>共同</v>
      </c>
      <c r="T148" s="208" t="str">
        <f t="array" ref="T148">IFERROR(INDEX($R$3:$V$89, SMALL(IF($Q$3:$Q$89="○", ROW($Q$3:$Q$89)-ROW($Q$3)+1), ROW(C44)), COLUMNS($R$3:T46)), "")</f>
        <v>実践活動</v>
      </c>
      <c r="U148" s="208" t="str">
        <f t="array" ref="U148">IFERROR(INDEX($R$3:$V$89, SMALL(IF($Q$3:$Q$89="○", ROW($Q$3:$Q$89)-ROW($Q$3)+1), ROW(D44)), COLUMNS($R$3:U46)), "")</f>
        <v>生態系保全</v>
      </c>
      <c r="V148" s="208" t="str">
        <f t="array" ref="V148">IFERROR(INDEX($R$3:$V$89, SMALL(IF($Q$3:$Q$89="○", ROW($Q$3:$Q$89)-ROW($Q$3)+1), ROW(E44)), COLUMNS($R$3:V46)), "")</f>
        <v>41 その他（生態系保全）</v>
      </c>
    </row>
    <row r="149" spans="18:22" x14ac:dyDescent="0.2">
      <c r="R149" s="208">
        <f t="array" ref="R149">IFERROR(INDEX($R$3:$V$89, SMALL(IF($Q$3:$Q$89="○", ROW($Q$3:$Q$89)-ROW($Q$3)+1), ROW(A45)), COLUMNS($R$3:R47)), "")</f>
        <v>42</v>
      </c>
      <c r="S149" s="208" t="str">
        <f t="array" ref="S149">IFERROR(INDEX($R$3:$V$89, SMALL(IF($Q$3:$Q$89="○", ROW($Q$3:$Q$89)-ROW($Q$3)+1), ROW(B45)), COLUMNS($R$3:S47)), "")</f>
        <v>共同</v>
      </c>
      <c r="T149" s="208" t="str">
        <f t="array" ref="T149">IFERROR(INDEX($R$3:$V$89, SMALL(IF($Q$3:$Q$89="○", ROW($Q$3:$Q$89)-ROW($Q$3)+1), ROW(C45)), COLUMNS($R$3:T47)), "")</f>
        <v>実践活動</v>
      </c>
      <c r="U149" s="208" t="str">
        <f t="array" ref="U149">IFERROR(INDEX($R$3:$V$89, SMALL(IF($Q$3:$Q$89="○", ROW($Q$3:$Q$89)-ROW($Q$3)+1), ROW(D45)), COLUMNS($R$3:U47)), "")</f>
        <v>水質保全</v>
      </c>
      <c r="V149" s="208" t="str">
        <f t="array" ref="V149">IFERROR(INDEX($R$3:$V$89, SMALL(IF($Q$3:$Q$89="○", ROW($Q$3:$Q$89)-ROW($Q$3)+1), ROW(E45)), COLUMNS($R$3:V47)), "")</f>
        <v>42 水質モニタリングの実施・記録管理（水質保全）</v>
      </c>
    </row>
    <row r="150" spans="18:22" x14ac:dyDescent="0.2">
      <c r="R150" s="208">
        <f t="array" ref="R150">IFERROR(INDEX($R$3:$V$89, SMALL(IF($Q$3:$Q$89="○", ROW($Q$3:$Q$89)-ROW($Q$3)+1), ROW(A46)), COLUMNS($R$3:R48)), "")</f>
        <v>43</v>
      </c>
      <c r="S150" s="208" t="str">
        <f t="array" ref="S150">IFERROR(INDEX($R$3:$V$89, SMALL(IF($Q$3:$Q$89="○", ROW($Q$3:$Q$89)-ROW($Q$3)+1), ROW(B46)), COLUMNS($R$3:S48)), "")</f>
        <v>共同</v>
      </c>
      <c r="T150" s="208" t="str">
        <f t="array" ref="T150">IFERROR(INDEX($R$3:$V$89, SMALL(IF($Q$3:$Q$89="○", ROW($Q$3:$Q$89)-ROW($Q$3)+1), ROW(C46)), COLUMNS($R$3:T48)), "")</f>
        <v>実践活動</v>
      </c>
      <c r="U150" s="208" t="str">
        <f t="array" ref="U150">IFERROR(INDEX($R$3:$V$89, SMALL(IF($Q$3:$Q$89="○", ROW($Q$3:$Q$89)-ROW($Q$3)+1), ROW(D46)), COLUMNS($R$3:U48)), "")</f>
        <v>水質保全</v>
      </c>
      <c r="V150" s="208" t="str">
        <f t="array" ref="V150">IFERROR(INDEX($R$3:$V$89, SMALL(IF($Q$3:$Q$89="○", ROW($Q$3:$Q$89)-ROW($Q$3)+1), ROW(E46)), COLUMNS($R$3:V48)), "")</f>
        <v>43 畑からの土砂流出対策（水質保全）</v>
      </c>
    </row>
    <row r="151" spans="18:22" x14ac:dyDescent="0.2">
      <c r="R151" s="208">
        <f t="array" ref="R151">IFERROR(INDEX($R$3:$V$89, SMALL(IF($Q$3:$Q$89="○", ROW($Q$3:$Q$89)-ROW($Q$3)+1), ROW(A47)), COLUMNS($R$3:R49)), "")</f>
        <v>44</v>
      </c>
      <c r="S151" s="208" t="str">
        <f t="array" ref="S151">IFERROR(INDEX($R$3:$V$89, SMALL(IF($Q$3:$Q$89="○", ROW($Q$3:$Q$89)-ROW($Q$3)+1), ROW(B47)), COLUMNS($R$3:S49)), "")</f>
        <v>共同</v>
      </c>
      <c r="T151" s="208" t="str">
        <f t="array" ref="T151">IFERROR(INDEX($R$3:$V$89, SMALL(IF($Q$3:$Q$89="○", ROW($Q$3:$Q$89)-ROW($Q$3)+1), ROW(C47)), COLUMNS($R$3:T49)), "")</f>
        <v>実践活動</v>
      </c>
      <c r="U151" s="208" t="str">
        <f t="array" ref="U151">IFERROR(INDEX($R$3:$V$89, SMALL(IF($Q$3:$Q$89="○", ROW($Q$3:$Q$89)-ROW($Q$3)+1), ROW(D47)), COLUMNS($R$3:U49)), "")</f>
        <v>水質保全</v>
      </c>
      <c r="V151" s="208" t="str">
        <f t="array" ref="V151">IFERROR(INDEX($R$3:$V$89, SMALL(IF($Q$3:$Q$89="○", ROW($Q$3:$Q$89)-ROW($Q$3)+1), ROW(E47)), COLUMNS($R$3:V49)), "")</f>
        <v>44 その他（水質保全）</v>
      </c>
    </row>
    <row r="152" spans="18:22" x14ac:dyDescent="0.2">
      <c r="R152" s="208">
        <f t="array" ref="R152">IFERROR(INDEX($R$3:$V$89, SMALL(IF($Q$3:$Q$89="○", ROW($Q$3:$Q$89)-ROW($Q$3)+1), ROW(A48)), COLUMNS($R$3:R50)), "")</f>
        <v>45</v>
      </c>
      <c r="S152" s="208" t="str">
        <f t="array" ref="S152">IFERROR(INDEX($R$3:$V$89, SMALL(IF($Q$3:$Q$89="○", ROW($Q$3:$Q$89)-ROW($Q$3)+1), ROW(B48)), COLUMNS($R$3:S50)), "")</f>
        <v>共同</v>
      </c>
      <c r="T152" s="208" t="str">
        <f t="array" ref="T152">IFERROR(INDEX($R$3:$V$89, SMALL(IF($Q$3:$Q$89="○", ROW($Q$3:$Q$89)-ROW($Q$3)+1), ROW(C48)), COLUMNS($R$3:T50)), "")</f>
        <v>実践活動</v>
      </c>
      <c r="U152" s="208" t="str">
        <f t="array" ref="U152">IFERROR(INDEX($R$3:$V$89, SMALL(IF($Q$3:$Q$89="○", ROW($Q$3:$Q$89)-ROW($Q$3)+1), ROW(D48)), COLUMNS($R$3:U50)), "")</f>
        <v>景観形成・生活環境保全</v>
      </c>
      <c r="V152" s="208" t="str">
        <f t="array" ref="V152">IFERROR(INDEX($R$3:$V$89, SMALL(IF($Q$3:$Q$89="○", ROW($Q$3:$Q$89)-ROW($Q$3)+1), ROW(E48)), COLUMNS($R$3:V50)), "")</f>
        <v>45 植栽等の景観形成活動（景観形成・生活環境保全）</v>
      </c>
    </row>
    <row r="153" spans="18:22" x14ac:dyDescent="0.2">
      <c r="R153" s="208">
        <f t="array" ref="R153">IFERROR(INDEX($R$3:$V$89, SMALL(IF($Q$3:$Q$89="○", ROW($Q$3:$Q$89)-ROW($Q$3)+1), ROW(A49)), COLUMNS($R$3:R51)), "")</f>
        <v>46</v>
      </c>
      <c r="S153" s="208" t="str">
        <f t="array" ref="S153">IFERROR(INDEX($R$3:$V$89, SMALL(IF($Q$3:$Q$89="○", ROW($Q$3:$Q$89)-ROW($Q$3)+1), ROW(B49)), COLUMNS($R$3:S51)), "")</f>
        <v>共同</v>
      </c>
      <c r="T153" s="208" t="str">
        <f t="array" ref="T153">IFERROR(INDEX($R$3:$V$89, SMALL(IF($Q$3:$Q$89="○", ROW($Q$3:$Q$89)-ROW($Q$3)+1), ROW(C49)), COLUMNS($R$3:T51)), "")</f>
        <v>実践活動</v>
      </c>
      <c r="U153" s="208" t="str">
        <f t="array" ref="U153">IFERROR(INDEX($R$3:$V$89, SMALL(IF($Q$3:$Q$89="○", ROW($Q$3:$Q$89)-ROW($Q$3)+1), ROW(D49)), COLUMNS($R$3:U51)), "")</f>
        <v>景観形成・生活環境保全</v>
      </c>
      <c r="V153" s="208" t="str">
        <f t="array" ref="V153">IFERROR(INDEX($R$3:$V$89, SMALL(IF($Q$3:$Q$89="○", ROW($Q$3:$Q$89)-ROW($Q$3)+1), ROW(E49)), COLUMNS($R$3:V51)), "")</f>
        <v>46 施設等の定期的な巡回点検・清掃（景観形成・生活環境保全）</v>
      </c>
    </row>
    <row r="154" spans="18:22" x14ac:dyDescent="0.2">
      <c r="R154" s="208">
        <f t="array" ref="R154">IFERROR(INDEX($R$3:$V$89, SMALL(IF($Q$3:$Q$89="○", ROW($Q$3:$Q$89)-ROW($Q$3)+1), ROW(A50)), COLUMNS($R$3:R52)), "")</f>
        <v>47</v>
      </c>
      <c r="S154" s="208" t="str">
        <f t="array" ref="S154">IFERROR(INDEX($R$3:$V$89, SMALL(IF($Q$3:$Q$89="○", ROW($Q$3:$Q$89)-ROW($Q$3)+1), ROW(B50)), COLUMNS($R$3:S52)), "")</f>
        <v>共同</v>
      </c>
      <c r="T154" s="208" t="str">
        <f t="array" ref="T154">IFERROR(INDEX($R$3:$V$89, SMALL(IF($Q$3:$Q$89="○", ROW($Q$3:$Q$89)-ROW($Q$3)+1), ROW(C50)), COLUMNS($R$3:T52)), "")</f>
        <v>実践活動</v>
      </c>
      <c r="U154" s="208" t="str">
        <f t="array" ref="U154">IFERROR(INDEX($R$3:$V$89, SMALL(IF($Q$3:$Q$89="○", ROW($Q$3:$Q$89)-ROW($Q$3)+1), ROW(D50)), COLUMNS($R$3:U52)), "")</f>
        <v>景観形成・生活環境保全</v>
      </c>
      <c r="V154" s="208" t="str">
        <f t="array" ref="V154">IFERROR(INDEX($R$3:$V$89, SMALL(IF($Q$3:$Q$89="○", ROW($Q$3:$Q$89)-ROW($Q$3)+1), ROW(E50)), COLUMNS($R$3:V52)), "")</f>
        <v>47 その他（景観形成・生活環境保全）</v>
      </c>
    </row>
    <row r="155" spans="18:22" x14ac:dyDescent="0.2">
      <c r="R155" s="208">
        <f t="array" ref="R155">IFERROR(INDEX($R$3:$V$89, SMALL(IF($Q$3:$Q$89="○", ROW($Q$3:$Q$89)-ROW($Q$3)+1), ROW(A51)), COLUMNS($R$3:R53)), "")</f>
        <v>48</v>
      </c>
      <c r="S155" s="208" t="str">
        <f t="array" ref="S155">IFERROR(INDEX($R$3:$V$89, SMALL(IF($Q$3:$Q$89="○", ROW($Q$3:$Q$89)-ROW($Q$3)+1), ROW(B51)), COLUMNS($R$3:S53)), "")</f>
        <v>共同</v>
      </c>
      <c r="T155" s="208" t="str">
        <f t="array" ref="T155">IFERROR(INDEX($R$3:$V$89, SMALL(IF($Q$3:$Q$89="○", ROW($Q$3:$Q$89)-ROW($Q$3)+1), ROW(C51)), COLUMNS($R$3:T53)), "")</f>
        <v>実践活動</v>
      </c>
      <c r="U155" s="208" t="str">
        <f t="array" ref="U155">IFERROR(INDEX($R$3:$V$89, SMALL(IF($Q$3:$Q$89="○", ROW($Q$3:$Q$89)-ROW($Q$3)+1), ROW(D51)), COLUMNS($R$3:U53)), "")</f>
        <v>水田貯留・地下水かん養</v>
      </c>
      <c r="V155" s="208" t="str">
        <f t="array" ref="V155">IFERROR(INDEX($R$3:$V$89, SMALL(IF($Q$3:$Q$89="○", ROW($Q$3:$Q$89)-ROW($Q$3)+1), ROW(E51)), COLUMNS($R$3:V53)), "")</f>
        <v>48 水田の貯留機能向上活動（水田貯留機能増進・地下水かん養）</v>
      </c>
    </row>
    <row r="156" spans="18:22" x14ac:dyDescent="0.2">
      <c r="R156" s="208">
        <f t="array" ref="R156">IFERROR(INDEX($R$3:$V$89, SMALL(IF($Q$3:$Q$89="○", ROW($Q$3:$Q$89)-ROW($Q$3)+1), ROW(A52)), COLUMNS($R$3:R54)), "")</f>
        <v>49</v>
      </c>
      <c r="S156" s="208" t="str">
        <f t="array" ref="S156">IFERROR(INDEX($R$3:$V$89, SMALL(IF($Q$3:$Q$89="○", ROW($Q$3:$Q$89)-ROW($Q$3)+1), ROW(B52)), COLUMNS($R$3:S54)), "")</f>
        <v>共同</v>
      </c>
      <c r="T156" s="208" t="str">
        <f t="array" ref="T156">IFERROR(INDEX($R$3:$V$89, SMALL(IF($Q$3:$Q$89="○", ROW($Q$3:$Q$89)-ROW($Q$3)+1), ROW(C52)), COLUMNS($R$3:T54)), "")</f>
        <v>実践活動</v>
      </c>
      <c r="U156" s="208" t="str">
        <f t="array" ref="U156">IFERROR(INDEX($R$3:$V$89, SMALL(IF($Q$3:$Q$89="○", ROW($Q$3:$Q$89)-ROW($Q$3)+1), ROW(D52)), COLUMNS($R$3:U54)), "")</f>
        <v>水田貯留・地下水かん養</v>
      </c>
      <c r="V156" s="208" t="str">
        <f t="array" ref="V156">IFERROR(INDEX($R$3:$V$89, SMALL(IF($Q$3:$Q$89="○", ROW($Q$3:$Q$89)-ROW($Q$3)+1), ROW(E52)), COLUMNS($R$3:V54)), "")</f>
        <v>49 地下水かん養活動、水源かん養林の保全（水田貯留機能増進・地下水かん養）</v>
      </c>
    </row>
    <row r="157" spans="18:22" x14ac:dyDescent="0.2">
      <c r="R157" s="208">
        <f t="array" ref="R157">IFERROR(INDEX($R$3:$V$89, SMALL(IF($Q$3:$Q$89="○", ROW($Q$3:$Q$89)-ROW($Q$3)+1), ROW(A53)), COLUMNS($R$3:R55)), "")</f>
        <v>50</v>
      </c>
      <c r="S157" s="208" t="str">
        <f t="array" ref="S157">IFERROR(INDEX($R$3:$V$89, SMALL(IF($Q$3:$Q$89="○", ROW($Q$3:$Q$89)-ROW($Q$3)+1), ROW(B53)), COLUMNS($R$3:S55)), "")</f>
        <v>共同</v>
      </c>
      <c r="T157" s="208" t="str">
        <f t="array" ref="T157">IFERROR(INDEX($R$3:$V$89, SMALL(IF($Q$3:$Q$89="○", ROW($Q$3:$Q$89)-ROW($Q$3)+1), ROW(C53)), COLUMNS($R$3:T55)), "")</f>
        <v>実践活動</v>
      </c>
      <c r="U157" s="208" t="str">
        <f t="array" ref="U157">IFERROR(INDEX($R$3:$V$89, SMALL(IF($Q$3:$Q$89="○", ROW($Q$3:$Q$89)-ROW($Q$3)+1), ROW(D53)), COLUMNS($R$3:U55)), "")</f>
        <v>資源循環</v>
      </c>
      <c r="V157" s="208" t="str">
        <f t="array" ref="V157">IFERROR(INDEX($R$3:$V$89, SMALL(IF($Q$3:$Q$89="○", ROW($Q$3:$Q$89)-ROW($Q$3)+1), ROW(E53)), COLUMNS($R$3:V55)), "")</f>
        <v>50 地域資源の活用・資源循環活動（資源循環）</v>
      </c>
    </row>
    <row r="158" spans="18:22" x14ac:dyDescent="0.2">
      <c r="R158" s="208">
        <f t="array" ref="R158">IFERROR(INDEX($R$3:$V$89, SMALL(IF($Q$3:$Q$89="○", ROW($Q$3:$Q$89)-ROW($Q$3)+1), ROW(A54)), COLUMNS($R$3:R56)), "")</f>
        <v>51</v>
      </c>
      <c r="S158" s="208" t="str">
        <f t="array" ref="S158">IFERROR(INDEX($R$3:$V$89, SMALL(IF($Q$3:$Q$89="○", ROW($Q$3:$Q$89)-ROW($Q$3)+1), ROW(B54)), COLUMNS($R$3:S56)), "")</f>
        <v>共同</v>
      </c>
      <c r="T158" s="208" t="str">
        <f t="array" ref="T158">IFERROR(INDEX($R$3:$V$89, SMALL(IF($Q$3:$Q$89="○", ROW($Q$3:$Q$89)-ROW($Q$3)+1), ROW(C54)), COLUMNS($R$3:T56)), "")</f>
        <v>啓発・普及</v>
      </c>
      <c r="U158" s="208" t="str">
        <f t="array" ref="U158">IFERROR(INDEX($R$3:$V$89, SMALL(IF($Q$3:$Q$89="○", ROW($Q$3:$Q$89)-ROW($Q$3)+1), ROW(D54)), COLUMNS($R$3:U56)), "")</f>
        <v>啓発・普及</v>
      </c>
      <c r="V158" s="208" t="str">
        <f t="array" ref="V158">IFERROR(INDEX($R$3:$V$89, SMALL(IF($Q$3:$Q$89="○", ROW($Q$3:$Q$89)-ROW($Q$3)+1), ROW(E54)), COLUMNS($R$3:V56)), "")</f>
        <v>51 啓発・普及活動</v>
      </c>
    </row>
    <row r="159" spans="18:22" x14ac:dyDescent="0.2">
      <c r="R159" s="208">
        <f t="array" ref="R159">IFERROR(INDEX($R$3:$V$89, SMALL(IF($Q$3:$Q$89="○", ROW($Q$3:$Q$89)-ROW($Q$3)+1), ROW(A55)), COLUMNS($R$3:R57)), "")</f>
        <v>52</v>
      </c>
      <c r="S159" s="208" t="str">
        <f t="array" ref="S159">IFERROR(INDEX($R$3:$V$89, SMALL(IF($Q$3:$Q$89="○", ROW($Q$3:$Q$89)-ROW($Q$3)+1), ROW(B55)), COLUMNS($R$3:S57)), "")</f>
        <v>共同</v>
      </c>
      <c r="T159" s="208" t="str">
        <f t="array" ref="T159">IFERROR(INDEX($R$3:$V$89, SMALL(IF($Q$3:$Q$89="○", ROW($Q$3:$Q$89)-ROW($Q$3)+1), ROW(C55)), COLUMNS($R$3:T57)), "")</f>
        <v>増進活動</v>
      </c>
      <c r="U159" s="208" t="str">
        <f t="array" ref="U159">IFERROR(INDEX($R$3:$V$89, SMALL(IF($Q$3:$Q$89="○", ROW($Q$3:$Q$89)-ROW($Q$3)+1), ROW(D55)), COLUMNS($R$3:U57)), "")</f>
        <v>増進活動</v>
      </c>
      <c r="V159" s="208" t="str">
        <f t="array" ref="V159">IFERROR(INDEX($R$3:$V$89, SMALL(IF($Q$3:$Q$89="○", ROW($Q$3:$Q$89)-ROW($Q$3)+1), ROW(E55)), COLUMNS($R$3:V57)), "")</f>
        <v>52 遊休農地の有効活用</v>
      </c>
    </row>
    <row r="160" spans="18:22" x14ac:dyDescent="0.2">
      <c r="R160" s="208">
        <f t="array" ref="R160">IFERROR(INDEX($R$3:$V$89, SMALL(IF($Q$3:$Q$89="○", ROW($Q$3:$Q$89)-ROW($Q$3)+1), ROW(A56)), COLUMNS($R$3:R58)), "")</f>
        <v>53</v>
      </c>
      <c r="S160" s="208" t="str">
        <f t="array" ref="S160">IFERROR(INDEX($R$3:$V$89, SMALL(IF($Q$3:$Q$89="○", ROW($Q$3:$Q$89)-ROW($Q$3)+1), ROW(B56)), COLUMNS($R$3:S58)), "")</f>
        <v>共同</v>
      </c>
      <c r="T160" s="208" t="str">
        <f t="array" ref="T160">IFERROR(INDEX($R$3:$V$89, SMALL(IF($Q$3:$Q$89="○", ROW($Q$3:$Q$89)-ROW($Q$3)+1), ROW(C56)), COLUMNS($R$3:T58)), "")</f>
        <v>増進活動</v>
      </c>
      <c r="U160" s="208" t="str">
        <f t="array" ref="U160">IFERROR(INDEX($R$3:$V$89, SMALL(IF($Q$3:$Q$89="○", ROW($Q$3:$Q$89)-ROW($Q$3)+1), ROW(D56)), COLUMNS($R$3:U58)), "")</f>
        <v>増進活動</v>
      </c>
      <c r="V160" s="208" t="str">
        <f t="array" ref="V160">IFERROR(INDEX($R$3:$V$89, SMALL(IF($Q$3:$Q$89="○", ROW($Q$3:$Q$89)-ROW($Q$3)+1), ROW(E56)), COLUMNS($R$3:V58)), "")</f>
        <v>53 鳥獣被害防止対策及び環境改善活動の強化</v>
      </c>
    </row>
    <row r="161" spans="18:22" x14ac:dyDescent="0.2">
      <c r="R161" s="208">
        <f t="array" ref="R161">IFERROR(INDEX($R$3:$V$89, SMALL(IF($Q$3:$Q$89="○", ROW($Q$3:$Q$89)-ROW($Q$3)+1), ROW(A57)), COLUMNS($R$3:R59)), "")</f>
        <v>54</v>
      </c>
      <c r="S161" s="208" t="str">
        <f t="array" ref="S161">IFERROR(INDEX($R$3:$V$89, SMALL(IF($Q$3:$Q$89="○", ROW($Q$3:$Q$89)-ROW($Q$3)+1), ROW(B57)), COLUMNS($R$3:S59)), "")</f>
        <v>共同</v>
      </c>
      <c r="T161" s="208" t="str">
        <f t="array" ref="T161">IFERROR(INDEX($R$3:$V$89, SMALL(IF($Q$3:$Q$89="○", ROW($Q$3:$Q$89)-ROW($Q$3)+1), ROW(C57)), COLUMNS($R$3:T59)), "")</f>
        <v>増進活動</v>
      </c>
      <c r="U161" s="208" t="str">
        <f t="array" ref="U161">IFERROR(INDEX($R$3:$V$89, SMALL(IF($Q$3:$Q$89="○", ROW($Q$3:$Q$89)-ROW($Q$3)+1), ROW(D57)), COLUMNS($R$3:U59)), "")</f>
        <v>増進活動</v>
      </c>
      <c r="V161" s="208" t="str">
        <f t="array" ref="V161">IFERROR(INDEX($R$3:$V$89, SMALL(IF($Q$3:$Q$89="○", ROW($Q$3:$Q$89)-ROW($Q$3)+1), ROW(E57)), COLUMNS($R$3:V59)), "")</f>
        <v>54 地域住民による直営施工</v>
      </c>
    </row>
    <row r="162" spans="18:22" x14ac:dyDescent="0.2">
      <c r="R162" s="208">
        <f t="array" ref="R162">IFERROR(INDEX($R$3:$V$89, SMALL(IF($Q$3:$Q$89="○", ROW($Q$3:$Q$89)-ROW($Q$3)+1), ROW(A58)), COLUMNS($R$3:R60)), "")</f>
        <v>55</v>
      </c>
      <c r="S162" s="208" t="str">
        <f t="array" ref="S162">IFERROR(INDEX($R$3:$V$89, SMALL(IF($Q$3:$Q$89="○", ROW($Q$3:$Q$89)-ROW($Q$3)+1), ROW(B58)), COLUMNS($R$3:S60)), "")</f>
        <v>共同</v>
      </c>
      <c r="T162" s="208" t="str">
        <f t="array" ref="T162">IFERROR(INDEX($R$3:$V$89, SMALL(IF($Q$3:$Q$89="○", ROW($Q$3:$Q$89)-ROW($Q$3)+1), ROW(C58)), COLUMNS($R$3:T60)), "")</f>
        <v>増進活動</v>
      </c>
      <c r="U162" s="208" t="str">
        <f t="array" ref="U162">IFERROR(INDEX($R$3:$V$89, SMALL(IF($Q$3:$Q$89="○", ROW($Q$3:$Q$89)-ROW($Q$3)+1), ROW(D58)), COLUMNS($R$3:U60)), "")</f>
        <v>増進活動</v>
      </c>
      <c r="V162" s="208" t="str">
        <f t="array" ref="V162">IFERROR(INDEX($R$3:$V$89, SMALL(IF($Q$3:$Q$89="○", ROW($Q$3:$Q$89)-ROW($Q$3)+1), ROW(E58)), COLUMNS($R$3:V60)), "")</f>
        <v>55 防災・減災力の強化</v>
      </c>
    </row>
    <row r="163" spans="18:22" x14ac:dyDescent="0.2">
      <c r="R163" s="208">
        <f t="array" ref="R163">IFERROR(INDEX($R$3:$V$89, SMALL(IF($Q$3:$Q$89="○", ROW($Q$3:$Q$89)-ROW($Q$3)+1), ROW(A59)), COLUMNS($R$3:R61)), "")</f>
        <v>56</v>
      </c>
      <c r="S163" s="208" t="str">
        <f t="array" ref="S163">IFERROR(INDEX($R$3:$V$89, SMALL(IF($Q$3:$Q$89="○", ROW($Q$3:$Q$89)-ROW($Q$3)+1), ROW(B59)), COLUMNS($R$3:S61)), "")</f>
        <v>共同</v>
      </c>
      <c r="T163" s="208" t="str">
        <f t="array" ref="T163">IFERROR(INDEX($R$3:$V$89, SMALL(IF($Q$3:$Q$89="○", ROW($Q$3:$Q$89)-ROW($Q$3)+1), ROW(C59)), COLUMNS($R$3:T61)), "")</f>
        <v>増進活動</v>
      </c>
      <c r="U163" s="208" t="str">
        <f t="array" ref="U163">IFERROR(INDEX($R$3:$V$89, SMALL(IF($Q$3:$Q$89="○", ROW($Q$3:$Q$89)-ROW($Q$3)+1), ROW(D59)), COLUMNS($R$3:U61)), "")</f>
        <v>増進活動</v>
      </c>
      <c r="V163" s="208" t="str">
        <f t="array" ref="V163">IFERROR(INDEX($R$3:$V$89, SMALL(IF($Q$3:$Q$89="○", ROW($Q$3:$Q$89)-ROW($Q$3)+1), ROW(E59)), COLUMNS($R$3:V61)), "")</f>
        <v>56 農村環境保全活動の幅広い展開</v>
      </c>
    </row>
    <row r="164" spans="18:22" x14ac:dyDescent="0.2">
      <c r="R164" s="208">
        <f t="array" ref="R164">IFERROR(INDEX($R$3:$V$89, SMALL(IF($Q$3:$Q$89="○", ROW($Q$3:$Q$89)-ROW($Q$3)+1), ROW(A60)), COLUMNS($R$3:R62)), "")</f>
        <v>57</v>
      </c>
      <c r="S164" s="208" t="str">
        <f t="array" ref="S164">IFERROR(INDEX($R$3:$V$89, SMALL(IF($Q$3:$Q$89="○", ROW($Q$3:$Q$89)-ROW($Q$3)+1), ROW(B60)), COLUMNS($R$3:S62)), "")</f>
        <v>共同</v>
      </c>
      <c r="T164" s="208" t="str">
        <f t="array" ref="T164">IFERROR(INDEX($R$3:$V$89, SMALL(IF($Q$3:$Q$89="○", ROW($Q$3:$Q$89)-ROW($Q$3)+1), ROW(C60)), COLUMNS($R$3:T62)), "")</f>
        <v>増進活動</v>
      </c>
      <c r="U164" s="208" t="str">
        <f t="array" ref="U164">IFERROR(INDEX($R$3:$V$89, SMALL(IF($Q$3:$Q$89="○", ROW($Q$3:$Q$89)-ROW($Q$3)+1), ROW(D60)), COLUMNS($R$3:U62)), "")</f>
        <v>増進活動</v>
      </c>
      <c r="V164" s="208" t="str">
        <f t="array" ref="V164">IFERROR(INDEX($R$3:$V$89, SMALL(IF($Q$3:$Q$89="○", ROW($Q$3:$Q$89)-ROW($Q$3)+1), ROW(E60)), COLUMNS($R$3:V62)), "")</f>
        <v>57 やすらぎ・福祉及び教育機能の活用</v>
      </c>
    </row>
    <row r="165" spans="18:22" x14ac:dyDescent="0.2">
      <c r="R165" s="208">
        <f t="array" ref="R165">IFERROR(INDEX($R$3:$V$89, SMALL(IF($Q$3:$Q$89="○", ROW($Q$3:$Q$89)-ROW($Q$3)+1), ROW(A61)), COLUMNS($R$3:R63)), "")</f>
        <v>58</v>
      </c>
      <c r="S165" s="208" t="str">
        <f t="array" ref="S165">IFERROR(INDEX($R$3:$V$89, SMALL(IF($Q$3:$Q$89="○", ROW($Q$3:$Q$89)-ROW($Q$3)+1), ROW(B61)), COLUMNS($R$3:S63)), "")</f>
        <v>共同</v>
      </c>
      <c r="T165" s="208" t="str">
        <f t="array" ref="T165">IFERROR(INDEX($R$3:$V$89, SMALL(IF($Q$3:$Q$89="○", ROW($Q$3:$Q$89)-ROW($Q$3)+1), ROW(C61)), COLUMNS($R$3:T63)), "")</f>
        <v>増進活動</v>
      </c>
      <c r="U165" s="208" t="str">
        <f t="array" ref="U165">IFERROR(INDEX($R$3:$V$89, SMALL(IF($Q$3:$Q$89="○", ROW($Q$3:$Q$89)-ROW($Q$3)+1), ROW(D61)), COLUMNS($R$3:U63)), "")</f>
        <v>増進活動</v>
      </c>
      <c r="V165" s="208" t="str">
        <f t="array" ref="V165">IFERROR(INDEX($R$3:$V$89, SMALL(IF($Q$3:$Q$89="○", ROW($Q$3:$Q$89)-ROW($Q$3)+1), ROW(E61)), COLUMNS($R$3:V63)), "")</f>
        <v>58 農村文化の伝承を通じた農村コミュニティの強化</v>
      </c>
    </row>
    <row r="166" spans="18:22" x14ac:dyDescent="0.2">
      <c r="R166" s="208" t="str">
        <f t="array" ref="R166">IFERROR(INDEX($R$3:$V$89, SMALL(IF($Q$3:$Q$89="○", ROW($Q$3:$Q$89)-ROW($Q$3)+1), ROW(A62)), COLUMNS($R$3:R64)), "")</f>
        <v>58-2</v>
      </c>
      <c r="S166" s="208" t="str">
        <f t="array" ref="S166">IFERROR(INDEX($R$3:$V$89, SMALL(IF($Q$3:$Q$89="○", ROW($Q$3:$Q$89)-ROW($Q$3)+1), ROW(B62)), COLUMNS($R$3:S64)), "")</f>
        <v>共同</v>
      </c>
      <c r="T166" s="208" t="str">
        <f t="array" ref="T166">IFERROR(INDEX($R$3:$V$89, SMALL(IF($Q$3:$Q$89="○", ROW($Q$3:$Q$89)-ROW($Q$3)+1), ROW(C62)), COLUMNS($R$3:T64)), "")</f>
        <v>増進活動</v>
      </c>
      <c r="U166" s="208" t="str">
        <f t="array" ref="U166">IFERROR(INDEX($R$3:$V$89, SMALL(IF($Q$3:$Q$89="○", ROW($Q$3:$Q$89)-ROW($Q$3)+1), ROW(D62)), COLUMNS($R$3:U64)), "")</f>
        <v>増進活動</v>
      </c>
      <c r="V166" s="208" t="str">
        <f t="array" ref="V166">IFERROR(INDEX($R$3:$V$89, SMALL(IF($Q$3:$Q$89="○", ROW($Q$3:$Q$89)-ROW($Q$3)+1), ROW(E62)), COLUMNS($R$3:V64)), "")</f>
        <v>58-2 広域活動組織における活動支援班による活動の実施</v>
      </c>
    </row>
    <row r="167" spans="18:22" x14ac:dyDescent="0.2">
      <c r="R167" s="208" t="str">
        <f t="array" ref="R167">IFERROR(INDEX($R$3:$V$89, SMALL(IF($Q$3:$Q$89="○", ROW($Q$3:$Q$89)-ROW($Q$3)+1), ROW(A63)), COLUMNS($R$3:R65)), "")</f>
        <v>58-3</v>
      </c>
      <c r="S167" s="208" t="str">
        <f t="array" ref="S167">IFERROR(INDEX($R$3:$V$89, SMALL(IF($Q$3:$Q$89="○", ROW($Q$3:$Q$89)-ROW($Q$3)+1), ROW(B63)), COLUMNS($R$3:S65)), "")</f>
        <v>共同</v>
      </c>
      <c r="T167" s="208" t="str">
        <f t="array" ref="T167">IFERROR(INDEX($R$3:$V$89, SMALL(IF($Q$3:$Q$89="○", ROW($Q$3:$Q$89)-ROW($Q$3)+1), ROW(C63)), COLUMNS($R$3:T65)), "")</f>
        <v>増進活動</v>
      </c>
      <c r="U167" s="208" t="str">
        <f t="array" ref="U167">IFERROR(INDEX($R$3:$V$89, SMALL(IF($Q$3:$Q$89="○", ROW($Q$3:$Q$89)-ROW($Q$3)+1), ROW(D63)), COLUMNS($R$3:U65)), "")</f>
        <v>増進活動</v>
      </c>
      <c r="V167" s="208" t="str">
        <f t="array" ref="V167">IFERROR(INDEX($R$3:$V$89, SMALL(IF($Q$3:$Q$89="○", ROW($Q$3:$Q$89)-ROW($Q$3)+1), ROW(E63)), COLUMNS($R$3:V65)), "")</f>
        <v>58-3 水管理を通じた環境負荷低減活動の強化</v>
      </c>
    </row>
    <row r="168" spans="18:22" x14ac:dyDescent="0.2">
      <c r="R168" s="208">
        <f t="array" ref="R168">IFERROR(INDEX($R$3:$V$89, SMALL(IF($Q$3:$Q$89="○", ROW($Q$3:$Q$89)-ROW($Q$3)+1), ROW(A64)), COLUMNS($R$3:R66)), "")</f>
        <v>59</v>
      </c>
      <c r="S168" s="208" t="str">
        <f t="array" ref="S168">IFERROR(INDEX($R$3:$V$89, SMALL(IF($Q$3:$Q$89="○", ROW($Q$3:$Q$89)-ROW($Q$3)+1), ROW(B64)), COLUMNS($R$3:S66)), "")</f>
        <v>共同</v>
      </c>
      <c r="T168" s="208" t="str">
        <f t="array" ref="T168">IFERROR(INDEX($R$3:$V$89, SMALL(IF($Q$3:$Q$89="○", ROW($Q$3:$Q$89)-ROW($Q$3)+1), ROW(C64)), COLUMNS($R$3:T66)), "")</f>
        <v>増進活動</v>
      </c>
      <c r="U168" s="208" t="str">
        <f t="array" ref="U168">IFERROR(INDEX($R$3:$V$89, SMALL(IF($Q$3:$Q$89="○", ROW($Q$3:$Q$89)-ROW($Q$3)+1), ROW(D64)), COLUMNS($R$3:U66)), "")</f>
        <v>増進活動</v>
      </c>
      <c r="V168" s="208" t="str">
        <f t="array" ref="V168">IFERROR(INDEX($R$3:$V$89, SMALL(IF($Q$3:$Q$89="○", ROW($Q$3:$Q$89)-ROW($Q$3)+1), ROW(E64)), COLUMNS($R$3:V66)), "")</f>
        <v>59 都道府県、市町村が特に認める活動</v>
      </c>
    </row>
    <row r="169" spans="18:22" x14ac:dyDescent="0.2">
      <c r="R169" s="208">
        <f t="array" ref="R169">IFERROR(INDEX($R$3:$V$89, SMALL(IF($Q$3:$Q$89="○", ROW($Q$3:$Q$89)-ROW($Q$3)+1), ROW(A65)), COLUMNS($R$3:R67)), "")</f>
        <v>60</v>
      </c>
      <c r="S169" s="208" t="str">
        <f t="array" ref="S169">IFERROR(INDEX($R$3:$V$89, SMALL(IF($Q$3:$Q$89="○", ROW($Q$3:$Q$89)-ROW($Q$3)+1), ROW(B65)), COLUMNS($R$3:S67)), "")</f>
        <v>共同</v>
      </c>
      <c r="T169" s="208" t="str">
        <f t="array" ref="T169">IFERROR(INDEX($R$3:$V$89, SMALL(IF($Q$3:$Q$89="○", ROW($Q$3:$Q$89)-ROW($Q$3)+1), ROW(C65)), COLUMNS($R$3:T67)), "")</f>
        <v>増進活動</v>
      </c>
      <c r="U169" s="208" t="str">
        <f t="array" ref="U169">IFERROR(INDEX($R$3:$V$89, SMALL(IF($Q$3:$Q$89="○", ROW($Q$3:$Q$89)-ROW($Q$3)+1), ROW(D65)), COLUMNS($R$3:U67)), "")</f>
        <v>増進活動</v>
      </c>
      <c r="V169" s="208" t="str">
        <f t="array" ref="V169">IFERROR(INDEX($R$3:$V$89, SMALL(IF($Q$3:$Q$89="○", ROW($Q$3:$Q$89)-ROW($Q$3)+1), ROW(E65)), COLUMNS($R$3:V67)), "")</f>
        <v>60 広報活動・農村関係人口の拡大</v>
      </c>
    </row>
    <row r="170" spans="18:22" x14ac:dyDescent="0.2">
      <c r="R170" s="208">
        <f t="array" ref="R170">IFERROR(INDEX($R$3:$V$89, SMALL(IF($Q$3:$Q$89="○", ROW($Q$3:$Q$89)-ROW($Q$3)+1), ROW(A66)), COLUMNS($R$3:R68)), "")</f>
        <v>61</v>
      </c>
      <c r="S170" s="208" t="str">
        <f t="array" ref="S170">IFERROR(INDEX($R$3:$V$89, SMALL(IF($Q$3:$Q$89="○", ROW($Q$3:$Q$89)-ROW($Q$3)+1), ROW(B66)), COLUMNS($R$3:S68)), "")</f>
        <v>長寿命化</v>
      </c>
      <c r="T170" s="208" t="str">
        <f t="array" ref="T170">IFERROR(INDEX($R$3:$V$89, SMALL(IF($Q$3:$Q$89="○", ROW($Q$3:$Q$89)-ROW($Q$3)+1), ROW(C66)), COLUMNS($R$3:T68)), "")</f>
        <v>実践活動</v>
      </c>
      <c r="U170" s="208" t="str">
        <f t="array" ref="U170">IFERROR(INDEX($R$3:$V$89, SMALL(IF($Q$3:$Q$89="○", ROW($Q$3:$Q$89)-ROW($Q$3)+1), ROW(D66)), COLUMNS($R$3:U68)), "")</f>
        <v>水路</v>
      </c>
      <c r="V170" s="208" t="str">
        <f t="array" ref="V170">IFERROR(INDEX($R$3:$V$89, SMALL(IF($Q$3:$Q$89="○", ROW($Q$3:$Q$89)-ROW($Q$3)+1), ROW(E66)), COLUMNS($R$3:V68)), "")</f>
        <v>61 水路の補修</v>
      </c>
    </row>
    <row r="171" spans="18:22" x14ac:dyDescent="0.2">
      <c r="R171" s="208">
        <f t="array" ref="R171">IFERROR(INDEX($R$3:$V$89, SMALL(IF($Q$3:$Q$89="○", ROW($Q$3:$Q$89)-ROW($Q$3)+1), ROW(A67)), COLUMNS($R$3:R69)), "")</f>
        <v>62</v>
      </c>
      <c r="S171" s="208" t="str">
        <f t="array" ref="S171">IFERROR(INDEX($R$3:$V$89, SMALL(IF($Q$3:$Q$89="○", ROW($Q$3:$Q$89)-ROW($Q$3)+1), ROW(B67)), COLUMNS($R$3:S69)), "")</f>
        <v>長寿命化</v>
      </c>
      <c r="T171" s="208" t="str">
        <f t="array" ref="T171">IFERROR(INDEX($R$3:$V$89, SMALL(IF($Q$3:$Q$89="○", ROW($Q$3:$Q$89)-ROW($Q$3)+1), ROW(C67)), COLUMNS($R$3:T69)), "")</f>
        <v>実践活動</v>
      </c>
      <c r="U171" s="208" t="str">
        <f t="array" ref="U171">IFERROR(INDEX($R$3:$V$89, SMALL(IF($Q$3:$Q$89="○", ROW($Q$3:$Q$89)-ROW($Q$3)+1), ROW(D67)), COLUMNS($R$3:U69)), "")</f>
        <v>水路</v>
      </c>
      <c r="V171" s="208" t="str">
        <f t="array" ref="V171">IFERROR(INDEX($R$3:$V$89, SMALL(IF($Q$3:$Q$89="○", ROW($Q$3:$Q$89)-ROW($Q$3)+1), ROW(E67)), COLUMNS($R$3:V69)), "")</f>
        <v>62 水路の更新等</v>
      </c>
    </row>
    <row r="172" spans="18:22" x14ac:dyDescent="0.2">
      <c r="R172" s="208">
        <f t="array" ref="R172">IFERROR(INDEX($R$3:$V$89, SMALL(IF($Q$3:$Q$89="○", ROW($Q$3:$Q$89)-ROW($Q$3)+1), ROW(A68)), COLUMNS($R$3:R70)), "")</f>
        <v>63</v>
      </c>
      <c r="S172" s="208" t="str">
        <f t="array" ref="S172">IFERROR(INDEX($R$3:$V$89, SMALL(IF($Q$3:$Q$89="○", ROW($Q$3:$Q$89)-ROW($Q$3)+1), ROW(B68)), COLUMNS($R$3:S70)), "")</f>
        <v>長寿命化</v>
      </c>
      <c r="T172" s="208" t="str">
        <f t="array" ref="T172">IFERROR(INDEX($R$3:$V$89, SMALL(IF($Q$3:$Q$89="○", ROW($Q$3:$Q$89)-ROW($Q$3)+1), ROW(C68)), COLUMNS($R$3:T70)), "")</f>
        <v>実践活動</v>
      </c>
      <c r="U172" s="208" t="str">
        <f t="array" ref="U172">IFERROR(INDEX($R$3:$V$89, SMALL(IF($Q$3:$Q$89="○", ROW($Q$3:$Q$89)-ROW($Q$3)+1), ROW(D68)), COLUMNS($R$3:U70)), "")</f>
        <v>農道</v>
      </c>
      <c r="V172" s="208" t="str">
        <f t="array" ref="V172">IFERROR(INDEX($R$3:$V$89, SMALL(IF($Q$3:$Q$89="○", ROW($Q$3:$Q$89)-ROW($Q$3)+1), ROW(E68)), COLUMNS($R$3:V70)), "")</f>
        <v>63 農道の補修</v>
      </c>
    </row>
    <row r="173" spans="18:22" x14ac:dyDescent="0.2">
      <c r="R173" s="208">
        <f t="array" ref="R173">IFERROR(INDEX($R$3:$V$89, SMALL(IF($Q$3:$Q$89="○", ROW($Q$3:$Q$89)-ROW($Q$3)+1), ROW(A69)), COLUMNS($R$3:R71)), "")</f>
        <v>64</v>
      </c>
      <c r="S173" s="208" t="str">
        <f t="array" ref="S173">IFERROR(INDEX($R$3:$V$89, SMALL(IF($Q$3:$Q$89="○", ROW($Q$3:$Q$89)-ROW($Q$3)+1), ROW(B69)), COLUMNS($R$3:S71)), "")</f>
        <v>長寿命化</v>
      </c>
      <c r="T173" s="208" t="str">
        <f t="array" ref="T173">IFERROR(INDEX($R$3:$V$89, SMALL(IF($Q$3:$Q$89="○", ROW($Q$3:$Q$89)-ROW($Q$3)+1), ROW(C69)), COLUMNS($R$3:T71)), "")</f>
        <v>実践活動</v>
      </c>
      <c r="U173" s="208" t="str">
        <f t="array" ref="U173">IFERROR(INDEX($R$3:$V$89, SMALL(IF($Q$3:$Q$89="○", ROW($Q$3:$Q$89)-ROW($Q$3)+1), ROW(D69)), COLUMNS($R$3:U71)), "")</f>
        <v>農道</v>
      </c>
      <c r="V173" s="208" t="str">
        <f t="array" ref="V173">IFERROR(INDEX($R$3:$V$89, SMALL(IF($Q$3:$Q$89="○", ROW($Q$3:$Q$89)-ROW($Q$3)+1), ROW(E69)), COLUMNS($R$3:V71)), "")</f>
        <v>64 農道の更新等</v>
      </c>
    </row>
    <row r="174" spans="18:22" x14ac:dyDescent="0.2">
      <c r="R174" s="208">
        <f t="array" ref="R174">IFERROR(INDEX($R$3:$V$89, SMALL(IF($Q$3:$Q$89="○", ROW($Q$3:$Q$89)-ROW($Q$3)+1), ROW(A70)), COLUMNS($R$3:R72)), "")</f>
        <v>65</v>
      </c>
      <c r="S174" s="208" t="str">
        <f t="array" ref="S174">IFERROR(INDEX($R$3:$V$89, SMALL(IF($Q$3:$Q$89="○", ROW($Q$3:$Q$89)-ROW($Q$3)+1), ROW(B70)), COLUMNS($R$3:S72)), "")</f>
        <v>長寿命化</v>
      </c>
      <c r="T174" s="208" t="str">
        <f t="array" ref="T174">IFERROR(INDEX($R$3:$V$89, SMALL(IF($Q$3:$Q$89="○", ROW($Q$3:$Q$89)-ROW($Q$3)+1), ROW(C70)), COLUMNS($R$3:T72)), "")</f>
        <v>実践活動</v>
      </c>
      <c r="U174" s="208" t="str">
        <f t="array" ref="U174">IFERROR(INDEX($R$3:$V$89, SMALL(IF($Q$3:$Q$89="○", ROW($Q$3:$Q$89)-ROW($Q$3)+1), ROW(D70)), COLUMNS($R$3:U72)), "")</f>
        <v>ため池</v>
      </c>
      <c r="V174" s="208" t="str">
        <f t="array" ref="V174">IFERROR(INDEX($R$3:$V$89, SMALL(IF($Q$3:$Q$89="○", ROW($Q$3:$Q$89)-ROW($Q$3)+1), ROW(E70)), COLUMNS($R$3:V72)), "")</f>
        <v>65 ため池の補修</v>
      </c>
    </row>
    <row r="175" spans="18:22" x14ac:dyDescent="0.2">
      <c r="R175" s="208">
        <f t="array" ref="R175">IFERROR(INDEX($R$3:$V$89, SMALL(IF($Q$3:$Q$89="○", ROW($Q$3:$Q$89)-ROW($Q$3)+1), ROW(A71)), COLUMNS($R$3:R73)), "")</f>
        <v>66</v>
      </c>
      <c r="S175" s="208" t="str">
        <f t="array" ref="S175">IFERROR(INDEX($R$3:$V$89, SMALL(IF($Q$3:$Q$89="○", ROW($Q$3:$Q$89)-ROW($Q$3)+1), ROW(B71)), COLUMNS($R$3:S73)), "")</f>
        <v>長寿命化</v>
      </c>
      <c r="T175" s="208" t="str">
        <f t="array" ref="T175">IFERROR(INDEX($R$3:$V$89, SMALL(IF($Q$3:$Q$89="○", ROW($Q$3:$Q$89)-ROW($Q$3)+1), ROW(C71)), COLUMNS($R$3:T73)), "")</f>
        <v>実践活動</v>
      </c>
      <c r="U175" s="208" t="str">
        <f t="array" ref="U175">IFERROR(INDEX($R$3:$V$89, SMALL(IF($Q$3:$Q$89="○", ROW($Q$3:$Q$89)-ROW($Q$3)+1), ROW(D71)), COLUMNS($R$3:U73)), "")</f>
        <v>ため池</v>
      </c>
      <c r="V175" s="208" t="str">
        <f t="array" ref="V175">IFERROR(INDEX($R$3:$V$89, SMALL(IF($Q$3:$Q$89="○", ROW($Q$3:$Q$89)-ROW($Q$3)+1), ROW(E71)), COLUMNS($R$3:V73)), "")</f>
        <v>66 ため池（附帯施設）の更新等</v>
      </c>
    </row>
    <row r="176" spans="18:22" x14ac:dyDescent="0.2">
      <c r="R176" s="208">
        <f t="array" ref="R176">IFERROR(INDEX($R$3:$V$89, SMALL(IF($Q$3:$Q$89="○", ROW($Q$3:$Q$89)-ROW($Q$3)+1), ROW(A72)), COLUMNS($R$3:R74)), "")</f>
        <v>100</v>
      </c>
      <c r="S176" s="208" t="str">
        <f t="array" ref="S176">IFERROR(INDEX($R$3:$V$89, SMALL(IF($Q$3:$Q$89="○", ROW($Q$3:$Q$89)-ROW($Q$3)+1), ROW(B72)), COLUMNS($R$3:S74)), "")</f>
        <v>農地維持</v>
      </c>
      <c r="T176" s="208" t="str">
        <f t="array" ref="T176">IFERROR(INDEX($R$3:$V$89, SMALL(IF($Q$3:$Q$89="○", ROW($Q$3:$Q$89)-ROW($Q$3)+1), ROW(C72)), COLUMNS($R$3:T74)), "")</f>
        <v>実践活動</v>
      </c>
      <c r="U176" s="208" t="str">
        <f t="array" ref="U176">IFERROR(INDEX($R$3:$V$89, SMALL(IF($Q$3:$Q$89="○", ROW($Q$3:$Q$89)-ROW($Q$3)+1), ROW(D72)), COLUMNS($R$3:U74)), "")</f>
        <v>農用地</v>
      </c>
      <c r="V176" s="208" t="str">
        <f t="array" ref="V176">IFERROR(INDEX($R$3:$V$89, SMALL(IF($Q$3:$Q$89="○", ROW($Q$3:$Q$89)-ROW($Q$3)+1), ROW(E72)), COLUMNS($R$3:V74)), "")</f>
        <v>100 施設の適正管理のための除排雪</v>
      </c>
    </row>
    <row r="177" spans="18:22" x14ac:dyDescent="0.2">
      <c r="R177" s="208">
        <f t="array" ref="R177">IFERROR(INDEX($R$3:$V$89, SMALL(IF($Q$3:$Q$89="○", ROW($Q$3:$Q$89)-ROW($Q$3)+1), ROW(A73)), COLUMNS($R$3:R75)), "")</f>
        <v>101</v>
      </c>
      <c r="S177" s="208" t="str">
        <f t="array" ref="S177">IFERROR(INDEX($R$3:$V$89, SMALL(IF($Q$3:$Q$89="○", ROW($Q$3:$Q$89)-ROW($Q$3)+1), ROW(B73)), COLUMNS($R$3:S75)), "")</f>
        <v>農地維持</v>
      </c>
      <c r="T177" s="208" t="str">
        <f t="array" ref="T177">IFERROR(INDEX($R$3:$V$89, SMALL(IF($Q$3:$Q$89="○", ROW($Q$3:$Q$89)-ROW($Q$3)+1), ROW(C73)), COLUMNS($R$3:T75)), "")</f>
        <v>実践活動</v>
      </c>
      <c r="U177" s="208" t="str">
        <f t="array" ref="U177">IFERROR(INDEX($R$3:$V$89, SMALL(IF($Q$3:$Q$89="○", ROW($Q$3:$Q$89)-ROW($Q$3)+1), ROW(D73)), COLUMNS($R$3:U75)), "")</f>
        <v>水路</v>
      </c>
      <c r="V177" s="208" t="str">
        <f t="array" ref="V177">IFERROR(INDEX($R$3:$V$89, SMALL(IF($Q$3:$Q$89="○", ROW($Q$3:$Q$89)-ROW($Q$3)+1), ROW(E73)), COLUMNS($R$3:V75)), "")</f>
        <v>101 施設の適正管理のための除排雪</v>
      </c>
    </row>
    <row r="178" spans="18:22" x14ac:dyDescent="0.2">
      <c r="R178" s="208">
        <f t="array" ref="R178">IFERROR(INDEX($R$3:$V$89, SMALL(IF($Q$3:$Q$89="○", ROW($Q$3:$Q$89)-ROW($Q$3)+1), ROW(A74)), COLUMNS($R$3:R76)), "")</f>
        <v>120</v>
      </c>
      <c r="S178" s="208" t="str">
        <f t="array" ref="S178">IFERROR(INDEX($R$3:$V$89, SMALL(IF($Q$3:$Q$89="○", ROW($Q$3:$Q$89)-ROW($Q$3)+1), ROW(B74)), COLUMNS($R$3:S76)), "")</f>
        <v>長寿命化</v>
      </c>
      <c r="T178" s="208" t="str">
        <f t="array" ref="T178">IFERROR(INDEX($R$3:$V$89, SMALL(IF($Q$3:$Q$89="○", ROW($Q$3:$Q$89)-ROW($Q$3)+1), ROW(C74)), COLUMNS($R$3:T76)), "")</f>
        <v>実践活動</v>
      </c>
      <c r="U178" s="208" t="str">
        <f t="array" ref="U178">IFERROR(INDEX($R$3:$V$89, SMALL(IF($Q$3:$Q$89="○", ROW($Q$3:$Q$89)-ROW($Q$3)+1), ROW(D74)), COLUMNS($R$3:U76)), "")</f>
        <v>農用地</v>
      </c>
      <c r="V178" s="208" t="str">
        <f t="array" ref="V178">IFERROR(INDEX($R$3:$V$89, SMALL(IF($Q$3:$Q$89="○", ROW($Q$3:$Q$89)-ROW($Q$3)+1), ROW(E74)), COLUMNS($R$3:V76)), "")</f>
        <v>120 給排水施設の補修</v>
      </c>
    </row>
    <row r="179" spans="18:22" x14ac:dyDescent="0.2">
      <c r="R179" s="208">
        <f t="array" ref="R179">IFERROR(INDEX($R$3:$V$89, SMALL(IF($Q$3:$Q$89="○", ROW($Q$3:$Q$89)-ROW($Q$3)+1), ROW(A75)), COLUMNS($R$3:R77)), "")</f>
        <v>121</v>
      </c>
      <c r="S179" s="208" t="str">
        <f t="array" ref="S179">IFERROR(INDEX($R$3:$V$89, SMALL(IF($Q$3:$Q$89="○", ROW($Q$3:$Q$89)-ROW($Q$3)+1), ROW(B75)), COLUMNS($R$3:S77)), "")</f>
        <v>長寿命化</v>
      </c>
      <c r="T179" s="208" t="str">
        <f t="array" ref="T179">IFERROR(INDEX($R$3:$V$89, SMALL(IF($Q$3:$Q$89="○", ROW($Q$3:$Q$89)-ROW($Q$3)+1), ROW(C75)), COLUMNS($R$3:T77)), "")</f>
        <v>実践活動</v>
      </c>
      <c r="U179" s="208" t="str">
        <f t="array" ref="U179">IFERROR(INDEX($R$3:$V$89, SMALL(IF($Q$3:$Q$89="○", ROW($Q$3:$Q$89)-ROW($Q$3)+1), ROW(D75)), COLUMNS($R$3:U77)), "")</f>
        <v>農用地</v>
      </c>
      <c r="V179" s="208" t="str">
        <f t="array" ref="V179">IFERROR(INDEX($R$3:$V$89, SMALL(IF($Q$3:$Q$89="○", ROW($Q$3:$Q$89)-ROW($Q$3)+1), ROW(E75)), COLUMNS($R$3:V77)), "")</f>
        <v>121 給排水施設の更新</v>
      </c>
    </row>
    <row r="180" spans="18:22" x14ac:dyDescent="0.2">
      <c r="R180" s="208">
        <f t="array" ref="R180">IFERROR(INDEX($R$3:$V$89, SMALL(IF($Q$3:$Q$89="○", ROW($Q$3:$Q$89)-ROW($Q$3)+1), ROW(A76)), COLUMNS($R$3:R78)), "")</f>
        <v>122</v>
      </c>
      <c r="S180" s="208" t="str">
        <f t="array" ref="S180">IFERROR(INDEX($R$3:$V$89, SMALL(IF($Q$3:$Q$89="○", ROW($Q$3:$Q$89)-ROW($Q$3)+1), ROW(B76)), COLUMNS($R$3:S78)), "")</f>
        <v>長寿命化</v>
      </c>
      <c r="T180" s="208" t="str">
        <f t="array" ref="T180">IFERROR(INDEX($R$3:$V$89, SMALL(IF($Q$3:$Q$89="○", ROW($Q$3:$Q$89)-ROW($Q$3)+1), ROW(C76)), COLUMNS($R$3:T78)), "")</f>
        <v>実践活動</v>
      </c>
      <c r="U180" s="208" t="str">
        <f t="array" ref="U180">IFERROR(INDEX($R$3:$V$89, SMALL(IF($Q$3:$Q$89="○", ROW($Q$3:$Q$89)-ROW($Q$3)+1), ROW(D76)), COLUMNS($R$3:U78)), "")</f>
        <v>農用地</v>
      </c>
      <c r="V180" s="208" t="str">
        <f t="array" ref="V180">IFERROR(INDEX($R$3:$V$89, SMALL(IF($Q$3:$Q$89="○", ROW($Q$3:$Q$89)-ROW($Q$3)+1), ROW(E76)), COLUMNS($R$3:V78)), "")</f>
        <v>122 畦畔の除去</v>
      </c>
    </row>
    <row r="181" spans="18:22" x14ac:dyDescent="0.2">
      <c r="R181" s="208">
        <f t="array" ref="R181">IFERROR(INDEX($R$3:$V$89, SMALL(IF($Q$3:$Q$89="○", ROW($Q$3:$Q$89)-ROW($Q$3)+1), ROW(A77)), COLUMNS($R$3:R79)), "")</f>
        <v>123</v>
      </c>
      <c r="S181" s="208" t="str">
        <f t="array" ref="S181">IFERROR(INDEX($R$3:$V$89, SMALL(IF($Q$3:$Q$89="○", ROW($Q$3:$Q$89)-ROW($Q$3)+1), ROW(B77)), COLUMNS($R$3:S79)), "")</f>
        <v>長寿命化</v>
      </c>
      <c r="T181" s="208" t="str">
        <f t="array" ref="T181">IFERROR(INDEX($R$3:$V$89, SMALL(IF($Q$3:$Q$89="○", ROW($Q$3:$Q$89)-ROW($Q$3)+1), ROW(C77)), COLUMNS($R$3:T79)), "")</f>
        <v>実践活動</v>
      </c>
      <c r="U181" s="208" t="str">
        <f t="array" ref="U181">IFERROR(INDEX($R$3:$V$89, SMALL(IF($Q$3:$Q$89="○", ROW($Q$3:$Q$89)-ROW($Q$3)+1), ROW(D77)), COLUMNS($R$3:U79)), "")</f>
        <v>農用地</v>
      </c>
      <c r="V181" s="208" t="str">
        <f t="array" ref="V181">IFERROR(INDEX($R$3:$V$89, SMALL(IF($Q$3:$Q$89="○", ROW($Q$3:$Q$89)-ROW($Q$3)+1), ROW(E77)), COLUMNS($R$3:V79)), "")</f>
        <v>123 暗渠排水の整備</v>
      </c>
    </row>
    <row r="182" spans="18:22" x14ac:dyDescent="0.2">
      <c r="R182" s="208">
        <f t="array" ref="R182">IFERROR(INDEX($R$3:$V$89, SMALL(IF($Q$3:$Q$89="○", ROW($Q$3:$Q$89)-ROW($Q$3)+1), ROW(A78)), COLUMNS($R$3:R80)), "")</f>
        <v>124</v>
      </c>
      <c r="S182" s="208" t="str">
        <f t="array" ref="S182">IFERROR(INDEX($R$3:$V$89, SMALL(IF($Q$3:$Q$89="○", ROW($Q$3:$Q$89)-ROW($Q$3)+1), ROW(B78)), COLUMNS($R$3:S80)), "")</f>
        <v>長寿命化</v>
      </c>
      <c r="T182" s="208" t="str">
        <f t="array" ref="T182">IFERROR(INDEX($R$3:$V$89, SMALL(IF($Q$3:$Q$89="○", ROW($Q$3:$Q$89)-ROW($Q$3)+1), ROW(C78)), COLUMNS($R$3:T80)), "")</f>
        <v>実践活動</v>
      </c>
      <c r="U182" s="208" t="str">
        <f t="array" ref="U182">IFERROR(INDEX($R$3:$V$89, SMALL(IF($Q$3:$Q$89="○", ROW($Q$3:$Q$89)-ROW($Q$3)+1), ROW(D78)), COLUMNS($R$3:U80)), "")</f>
        <v>農用地</v>
      </c>
      <c r="V182" s="208" t="str">
        <f t="array" ref="V182">IFERROR(INDEX($R$3:$V$89, SMALL(IF($Q$3:$Q$89="○", ROW($Q$3:$Q$89)-ROW($Q$3)+1), ROW(E78)), COLUMNS($R$3:V80)), "")</f>
        <v>124 田んぼダムを目的とした各筆排水等の整備・補修・更新</v>
      </c>
    </row>
    <row r="183" spans="18:22" x14ac:dyDescent="0.2">
      <c r="R183" s="208">
        <f t="array" ref="R183">IFERROR(INDEX($R$3:$V$89, SMALL(IF($Q$3:$Q$89="○", ROW($Q$3:$Q$89)-ROW($Q$3)+1), ROW(A79)), COLUMNS($R$3:R81)), "")</f>
        <v>0</v>
      </c>
      <c r="S183" s="208">
        <f t="array" ref="S183">IFERROR(INDEX($R$3:$V$89, SMALL(IF($Q$3:$Q$89="○", ROW($Q$3:$Q$89)-ROW($Q$3)+1), ROW(B79)), COLUMNS($R$3:S81)), "")</f>
        <v>0</v>
      </c>
      <c r="T183" s="208">
        <f t="array" ref="T183">IFERROR(INDEX($R$3:$V$89, SMALL(IF($Q$3:$Q$89="○", ROW($Q$3:$Q$89)-ROW($Q$3)+1), ROW(C79)), COLUMNS($R$3:T81)), "")</f>
        <v>0</v>
      </c>
      <c r="U183" s="208">
        <f t="array" ref="U183">IFERROR(INDEX($R$3:$V$89, SMALL(IF($Q$3:$Q$89="○", ROW($Q$3:$Q$89)-ROW($Q$3)+1), ROW(D79)), COLUMNS($R$3:U81)), "")</f>
        <v>0</v>
      </c>
      <c r="V183" s="208">
        <f t="array" ref="V183">IFERROR(INDEX($R$3:$V$89, SMALL(IF($Q$3:$Q$89="○", ROW($Q$3:$Q$89)-ROW($Q$3)+1), ROW(E79)), COLUMNS($R$3:V81)), "")</f>
        <v>0</v>
      </c>
    </row>
    <row r="184" spans="18:22" x14ac:dyDescent="0.2">
      <c r="R184" s="208">
        <f t="array" ref="R184">IFERROR(INDEX($R$3:$V$89, SMALL(IF($Q$3:$Q$89="○", ROW($Q$3:$Q$89)-ROW($Q$3)+1), ROW(A80)), COLUMNS($R$3:R82)), "")</f>
        <v>0</v>
      </c>
      <c r="S184" s="208">
        <f t="array" ref="S184">IFERROR(INDEX($R$3:$V$89, SMALL(IF($Q$3:$Q$89="○", ROW($Q$3:$Q$89)-ROW($Q$3)+1), ROW(B80)), COLUMNS($R$3:S82)), "")</f>
        <v>0</v>
      </c>
      <c r="T184" s="208">
        <f t="array" ref="T184">IFERROR(INDEX($R$3:$V$89, SMALL(IF($Q$3:$Q$89="○", ROW($Q$3:$Q$89)-ROW($Q$3)+1), ROW(C80)), COLUMNS($R$3:T82)), "")</f>
        <v>0</v>
      </c>
      <c r="U184" s="208">
        <f t="array" ref="U184">IFERROR(INDEX($R$3:$V$89, SMALL(IF($Q$3:$Q$89="○", ROW($Q$3:$Q$89)-ROW($Q$3)+1), ROW(D80)), COLUMNS($R$3:U82)), "")</f>
        <v>0</v>
      </c>
      <c r="V184" s="208">
        <f t="array" ref="V184">IFERROR(INDEX($R$3:$V$89, SMALL(IF($Q$3:$Q$89="○", ROW($Q$3:$Q$89)-ROW($Q$3)+1), ROW(E80)), COLUMNS($R$3:V82)), "")</f>
        <v>0</v>
      </c>
    </row>
    <row r="185" spans="18:22" x14ac:dyDescent="0.2">
      <c r="R185" s="208">
        <f t="array" ref="R185">IFERROR(INDEX($R$3:$V$89, SMALL(IF($Q$3:$Q$89="○", ROW($Q$3:$Q$89)-ROW($Q$3)+1), ROW(A81)), COLUMNS($R$3:R83)), "")</f>
        <v>0</v>
      </c>
      <c r="S185" s="208">
        <f t="array" ref="S185">IFERROR(INDEX($R$3:$V$89, SMALL(IF($Q$3:$Q$89="○", ROW($Q$3:$Q$89)-ROW($Q$3)+1), ROW(B81)), COLUMNS($R$3:S83)), "")</f>
        <v>0</v>
      </c>
      <c r="T185" s="208">
        <f t="array" ref="T185">IFERROR(INDEX($R$3:$V$89, SMALL(IF($Q$3:$Q$89="○", ROW($Q$3:$Q$89)-ROW($Q$3)+1), ROW(C81)), COLUMNS($R$3:T83)), "")</f>
        <v>0</v>
      </c>
      <c r="U185" s="208">
        <f t="array" ref="U185">IFERROR(INDEX($R$3:$V$89, SMALL(IF($Q$3:$Q$89="○", ROW($Q$3:$Q$89)-ROW($Q$3)+1), ROW(D81)), COLUMNS($R$3:U83)), "")</f>
        <v>0</v>
      </c>
      <c r="V185" s="208">
        <f t="array" ref="V185">IFERROR(INDEX($R$3:$V$89, SMALL(IF($Q$3:$Q$89="○", ROW($Q$3:$Q$89)-ROW($Q$3)+1), ROW(E81)), COLUMNS($R$3:V83)), "")</f>
        <v>0</v>
      </c>
    </row>
    <row r="186" spans="18:22" x14ac:dyDescent="0.2">
      <c r="R186" s="208">
        <f t="array" ref="R186">IFERROR(INDEX($R$3:$V$89, SMALL(IF($Q$3:$Q$89="○", ROW($Q$3:$Q$89)-ROW($Q$3)+1), ROW(A82)), COLUMNS($R$3:R84)), "")</f>
        <v>0</v>
      </c>
      <c r="S186" s="208">
        <f t="array" ref="S186">IFERROR(INDEX($R$3:$V$89, SMALL(IF($Q$3:$Q$89="○", ROW($Q$3:$Q$89)-ROW($Q$3)+1), ROW(B82)), COLUMNS($R$3:S84)), "")</f>
        <v>0</v>
      </c>
      <c r="T186" s="208">
        <f t="array" ref="T186">IFERROR(INDEX($R$3:$V$89, SMALL(IF($Q$3:$Q$89="○", ROW($Q$3:$Q$89)-ROW($Q$3)+1), ROW(C82)), COLUMNS($R$3:T84)), "")</f>
        <v>0</v>
      </c>
      <c r="U186" s="208">
        <f t="array" ref="U186">IFERROR(INDEX($R$3:$V$89, SMALL(IF($Q$3:$Q$89="○", ROW($Q$3:$Q$89)-ROW($Q$3)+1), ROW(D82)), COLUMNS($R$3:U84)), "")</f>
        <v>0</v>
      </c>
      <c r="V186" s="208">
        <f t="array" ref="V186">IFERROR(INDEX($R$3:$V$89, SMALL(IF($Q$3:$Q$89="○", ROW($Q$3:$Q$89)-ROW($Q$3)+1), ROW(E82)), COLUMNS($R$3:V84)), "")</f>
        <v>0</v>
      </c>
    </row>
    <row r="187" spans="18:22" x14ac:dyDescent="0.2">
      <c r="R187" s="208">
        <f t="array" ref="R187">IFERROR(INDEX($R$3:$V$89, SMALL(IF($Q$3:$Q$89="○", ROW($Q$3:$Q$89)-ROW($Q$3)+1), ROW(A83)), COLUMNS($R$3:R85)), "")</f>
        <v>0</v>
      </c>
      <c r="S187" s="208">
        <f t="array" ref="S187">IFERROR(INDEX($R$3:$V$89, SMALL(IF($Q$3:$Q$89="○", ROW($Q$3:$Q$89)-ROW($Q$3)+1), ROW(B83)), COLUMNS($R$3:S85)), "")</f>
        <v>0</v>
      </c>
      <c r="T187" s="208">
        <f t="array" ref="T187">IFERROR(INDEX($R$3:$V$89, SMALL(IF($Q$3:$Q$89="○", ROW($Q$3:$Q$89)-ROW($Q$3)+1), ROW(C83)), COLUMNS($R$3:T85)), "")</f>
        <v>0</v>
      </c>
      <c r="U187" s="208">
        <f t="array" ref="U187">IFERROR(INDEX($R$3:$V$89, SMALL(IF($Q$3:$Q$89="○", ROW($Q$3:$Q$89)-ROW($Q$3)+1), ROW(D83)), COLUMNS($R$3:U85)), "")</f>
        <v>0</v>
      </c>
      <c r="V187" s="208">
        <f t="array" ref="V187">IFERROR(INDEX($R$3:$V$89, SMALL(IF($Q$3:$Q$89="○", ROW($Q$3:$Q$89)-ROW($Q$3)+1), ROW(E83)), COLUMNS($R$3:V85)), "")</f>
        <v>0</v>
      </c>
    </row>
    <row r="188" spans="18:22" x14ac:dyDescent="0.2">
      <c r="R188" s="208">
        <f t="array" ref="R188">IFERROR(INDEX($R$3:$V$89, SMALL(IF($Q$3:$Q$89="○", ROW($Q$3:$Q$89)-ROW($Q$3)+1), ROW(A84)), COLUMNS($R$3:R86)), "")</f>
        <v>0</v>
      </c>
      <c r="S188" s="208">
        <f t="array" ref="S188">IFERROR(INDEX($R$3:$V$89, SMALL(IF($Q$3:$Q$89="○", ROW($Q$3:$Q$89)-ROW($Q$3)+1), ROW(B84)), COLUMNS($R$3:S86)), "")</f>
        <v>0</v>
      </c>
      <c r="T188" s="208">
        <f t="array" ref="T188">IFERROR(INDEX($R$3:$V$89, SMALL(IF($Q$3:$Q$89="○", ROW($Q$3:$Q$89)-ROW($Q$3)+1), ROW(C84)), COLUMNS($R$3:T86)), "")</f>
        <v>0</v>
      </c>
      <c r="U188" s="208">
        <f t="array" ref="U188">IFERROR(INDEX($R$3:$V$89, SMALL(IF($Q$3:$Q$89="○", ROW($Q$3:$Q$89)-ROW($Q$3)+1), ROW(D84)), COLUMNS($R$3:U86)), "")</f>
        <v>0</v>
      </c>
      <c r="V188" s="208">
        <f t="array" ref="V188">IFERROR(INDEX($R$3:$V$89, SMALL(IF($Q$3:$Q$89="○", ROW($Q$3:$Q$89)-ROW($Q$3)+1), ROW(E84)), COLUMNS($R$3:V86)), "")</f>
        <v>0</v>
      </c>
    </row>
    <row r="189" spans="18:22" x14ac:dyDescent="0.2">
      <c r="R189" s="208">
        <f t="array" ref="R189">IFERROR(INDEX($R$3:$V$89, SMALL(IF($Q$3:$Q$89="○", ROW($Q$3:$Q$89)-ROW($Q$3)+1), ROW(A85)), COLUMNS($R$3:R87)), "")</f>
        <v>0</v>
      </c>
      <c r="S189" s="208">
        <f t="array" ref="S189">IFERROR(INDEX($R$3:$V$89, SMALL(IF($Q$3:$Q$89="○", ROW($Q$3:$Q$89)-ROW($Q$3)+1), ROW(B85)), COLUMNS($R$3:S87)), "")</f>
        <v>0</v>
      </c>
      <c r="T189" s="208">
        <f t="array" ref="T189">IFERROR(INDEX($R$3:$V$89, SMALL(IF($Q$3:$Q$89="○", ROW($Q$3:$Q$89)-ROW($Q$3)+1), ROW(C85)), COLUMNS($R$3:T87)), "")</f>
        <v>0</v>
      </c>
      <c r="U189" s="208">
        <f t="array" ref="U189">IFERROR(INDEX($R$3:$V$89, SMALL(IF($Q$3:$Q$89="○", ROW($Q$3:$Q$89)-ROW($Q$3)+1), ROW(D85)), COLUMNS($R$3:U87)), "")</f>
        <v>0</v>
      </c>
      <c r="V189" s="208">
        <f t="array" ref="V189">IFERROR(INDEX($R$3:$V$89, SMALL(IF($Q$3:$Q$89="○", ROW($Q$3:$Q$89)-ROW($Q$3)+1), ROW(E85)), COLUMNS($R$3:V87)), "")</f>
        <v>0</v>
      </c>
    </row>
    <row r="190" spans="18:22" x14ac:dyDescent="0.2">
      <c r="R190" s="208">
        <f t="array" ref="R190">IFERROR(INDEX($R$3:$V$89, SMALL(IF($Q$3:$Q$89="○", ROW($Q$3:$Q$89)-ROW($Q$3)+1), ROW(A86)), COLUMNS($R$3:R88)), "")</f>
        <v>0</v>
      </c>
      <c r="S190" s="208">
        <f t="array" ref="S190">IFERROR(INDEX($R$3:$V$89, SMALL(IF($Q$3:$Q$89="○", ROW($Q$3:$Q$89)-ROW($Q$3)+1), ROW(B86)), COLUMNS($R$3:S88)), "")</f>
        <v>0</v>
      </c>
      <c r="T190" s="208">
        <f t="array" ref="T190">IFERROR(INDEX($R$3:$V$89, SMALL(IF($Q$3:$Q$89="○", ROW($Q$3:$Q$89)-ROW($Q$3)+1), ROW(C86)), COLUMNS($R$3:T88)), "")</f>
        <v>0</v>
      </c>
      <c r="U190" s="208">
        <f t="array" ref="U190">IFERROR(INDEX($R$3:$V$89, SMALL(IF($Q$3:$Q$89="○", ROW($Q$3:$Q$89)-ROW($Q$3)+1), ROW(D86)), COLUMNS($R$3:U88)), "")</f>
        <v>0</v>
      </c>
      <c r="V190" s="208">
        <f t="array" ref="V190">IFERROR(INDEX($R$3:$V$89, SMALL(IF($Q$3:$Q$89="○", ROW($Q$3:$Q$89)-ROW($Q$3)+1), ROW(E86)), COLUMNS($R$3:V88)), "")</f>
        <v>0</v>
      </c>
    </row>
    <row r="191" spans="18:22" x14ac:dyDescent="0.2">
      <c r="R191" s="208">
        <f t="array" ref="R191">IFERROR(INDEX($R$3:$V$89, SMALL(IF($Q$3:$Q$89="○", ROW($Q$3:$Q$89)-ROW($Q$3)+1), ROW(A87)), COLUMNS($R$3:R89)), "")</f>
        <v>0</v>
      </c>
      <c r="S191" s="208">
        <f t="array" ref="S191">IFERROR(INDEX($R$3:$V$89, SMALL(IF($Q$3:$Q$89="○", ROW($Q$3:$Q$89)-ROW($Q$3)+1), ROW(B87)), COLUMNS($R$3:S89)), "")</f>
        <v>0</v>
      </c>
      <c r="T191" s="208">
        <f t="array" ref="T191">IFERROR(INDEX($R$3:$V$89, SMALL(IF($Q$3:$Q$89="○", ROW($Q$3:$Q$89)-ROW($Q$3)+1), ROW(C87)), COLUMNS($R$3:T89)), "")</f>
        <v>0</v>
      </c>
      <c r="U191" s="208">
        <f t="array" ref="U191">IFERROR(INDEX($R$3:$V$89, SMALL(IF($Q$3:$Q$89="○", ROW($Q$3:$Q$89)-ROW($Q$3)+1), ROW(D87)), COLUMNS($R$3:U89)), "")</f>
        <v>0</v>
      </c>
      <c r="V191" s="208">
        <f t="array" ref="V191">IFERROR(INDEX($R$3:$V$89, SMALL(IF($Q$3:$Q$89="○", ROW($Q$3:$Q$89)-ROW($Q$3)+1), ROW(E87)), COLUMNS($R$3:V89)), "")</f>
        <v>0</v>
      </c>
    </row>
    <row r="192" spans="18:22" x14ac:dyDescent="0.2">
      <c r="R192" s="208" t="str">
        <f t="array" ref="R192">IFERROR(INDEX($R$3:$V$89, SMALL(IF($Q$3:$Q$89="○", ROW($Q$3:$Q$89)-ROW($Q$3)+1), ROW(A88)), COLUMNS($R$3:R90)), "")</f>
        <v/>
      </c>
      <c r="S192" s="208" t="str">
        <f t="array" ref="S192">IFERROR(INDEX($R$3:$V$89, SMALL(IF($Q$3:$Q$89="○", ROW($Q$3:$Q$89)-ROW($Q$3)+1), ROW(B88)), COLUMNS($R$3:S90)), "")</f>
        <v/>
      </c>
      <c r="T192" s="208" t="str">
        <f t="array" ref="T192">IFERROR(INDEX($R$3:$V$89, SMALL(IF($Q$3:$Q$89="○", ROW($Q$3:$Q$89)-ROW($Q$3)+1), ROW(C88)), COLUMNS($R$3:T90)), "")</f>
        <v/>
      </c>
      <c r="U192" s="208" t="str">
        <f t="array" ref="U192">IFERROR(INDEX($R$3:$V$89, SMALL(IF($Q$3:$Q$89="○", ROW($Q$3:$Q$89)-ROW($Q$3)+1), ROW(D88)), COLUMNS($R$3:U90)), "")</f>
        <v/>
      </c>
      <c r="V192" s="208" t="str">
        <f t="array" ref="V192">IFERROR(INDEX($R$3:$V$89, SMALL(IF($Q$3:$Q$89="○", ROW($Q$3:$Q$89)-ROW($Q$3)+1), ROW(E88)), COLUMNS($R$3:V90)), "")</f>
        <v/>
      </c>
    </row>
    <row r="193" spans="18:22" x14ac:dyDescent="0.2">
      <c r="R193" s="208" t="str">
        <f t="array" ref="R193">IFERROR(INDEX($R$3:$V$89, SMALL(IF($Q$3:$Q$89="○", ROW($Q$3:$Q$89)-ROW($Q$3)+1), ROW(A89)), COLUMNS($R$3:R91)), "")</f>
        <v/>
      </c>
      <c r="S193" s="208" t="str">
        <f t="array" ref="S193">IFERROR(INDEX($R$3:$V$89, SMALL(IF($Q$3:$Q$89="○", ROW($Q$3:$Q$89)-ROW($Q$3)+1), ROW(B89)), COLUMNS($R$3:S91)), "")</f>
        <v/>
      </c>
      <c r="T193" s="208" t="str">
        <f t="array" ref="T193">IFERROR(INDEX($R$3:$V$89, SMALL(IF($Q$3:$Q$89="○", ROW($Q$3:$Q$89)-ROW($Q$3)+1), ROW(C89)), COLUMNS($R$3:T91)), "")</f>
        <v/>
      </c>
      <c r="U193" s="208" t="str">
        <f t="array" ref="U193">IFERROR(INDEX($R$3:$V$89, SMALL(IF($Q$3:$Q$89="○", ROW($Q$3:$Q$89)-ROW($Q$3)+1), ROW(D89)), COLUMNS($R$3:U91)), "")</f>
        <v/>
      </c>
      <c r="V193" s="208" t="str">
        <f t="array" ref="V193">IFERROR(INDEX($R$3:$V$89, SMALL(IF($Q$3:$Q$89="○", ROW($Q$3:$Q$89)-ROW($Q$3)+1), ROW(E89)), COLUMNS($R$3:V91)), "")</f>
        <v/>
      </c>
    </row>
    <row r="194" spans="18:22" x14ac:dyDescent="0.2">
      <c r="R194" s="208" t="str">
        <f t="array" ref="R194">IFERROR(INDEX($R$3:$V$89, SMALL(IF($Q$3:$Q$89="○", ROW($Q$3:$Q$89)-ROW($Q$3)+1), ROW(A90)), COLUMNS($R$3:R92)), "")</f>
        <v/>
      </c>
      <c r="S194" s="208" t="str">
        <f t="array" ref="S194">IFERROR(INDEX($R$3:$V$89, SMALL(IF($Q$3:$Q$89="○", ROW($Q$3:$Q$89)-ROW($Q$3)+1), ROW(B90)), COLUMNS($R$3:S92)), "")</f>
        <v/>
      </c>
      <c r="T194" s="208" t="str">
        <f t="array" ref="T194">IFERROR(INDEX($R$3:$V$89, SMALL(IF($Q$3:$Q$89="○", ROW($Q$3:$Q$89)-ROW($Q$3)+1), ROW(C90)), COLUMNS($R$3:T92)), "")</f>
        <v/>
      </c>
      <c r="U194" s="208" t="str">
        <f t="array" ref="U194">IFERROR(INDEX($R$3:$V$89, SMALL(IF($Q$3:$Q$89="○", ROW($Q$3:$Q$89)-ROW($Q$3)+1), ROW(D90)), COLUMNS($R$3:U92)), "")</f>
        <v/>
      </c>
      <c r="V194" s="208" t="str">
        <f t="array" ref="V194">IFERROR(INDEX($R$3:$V$89, SMALL(IF($Q$3:$Q$89="○", ROW($Q$3:$Q$89)-ROW($Q$3)+1), ROW(E90)), COLUMNS($R$3:V92)), "")</f>
        <v/>
      </c>
    </row>
    <row r="195" spans="18:22" x14ac:dyDescent="0.2">
      <c r="R195" s="208" t="str">
        <f t="array" ref="R195">IFERROR(INDEX($R$3:$V$89, SMALL(IF($Q$3:$Q$89="○", ROW($Q$3:$Q$89)-ROW($Q$3)+1), ROW(A91)), COLUMNS($R$3:R93)), "")</f>
        <v/>
      </c>
      <c r="S195" s="208" t="str">
        <f t="array" ref="S195">IFERROR(INDEX($R$3:$V$89, SMALL(IF($Q$3:$Q$89="○", ROW($Q$3:$Q$89)-ROW($Q$3)+1), ROW(B91)), COLUMNS($R$3:S93)), "")</f>
        <v/>
      </c>
      <c r="T195" s="208" t="str">
        <f t="array" ref="T195">IFERROR(INDEX($R$3:$V$89, SMALL(IF($Q$3:$Q$89="○", ROW($Q$3:$Q$89)-ROW($Q$3)+1), ROW(C91)), COLUMNS($R$3:T93)), "")</f>
        <v/>
      </c>
      <c r="U195" s="208" t="str">
        <f t="array" ref="U195">IFERROR(INDEX($R$3:$V$89, SMALL(IF($Q$3:$Q$89="○", ROW($Q$3:$Q$89)-ROW($Q$3)+1), ROW(D91)), COLUMNS($R$3:U93)), "")</f>
        <v/>
      </c>
      <c r="V195" s="208" t="str">
        <f t="array" ref="V195">IFERROR(INDEX($R$3:$V$89, SMALL(IF($Q$3:$Q$89="○", ROW($Q$3:$Q$89)-ROW($Q$3)+1), ROW(E91)), COLUMNS($R$3:V93)), "")</f>
        <v/>
      </c>
    </row>
    <row r="196" spans="18:22" x14ac:dyDescent="0.2">
      <c r="R196" s="208" t="str">
        <f t="array" ref="R196">IFERROR(INDEX($R$3:$V$89, SMALL(IF($Q$3:$Q$89="○", ROW($Q$3:$Q$89)-ROW($Q$3)+1), ROW(A92)), COLUMNS($R$3:R94)), "")</f>
        <v/>
      </c>
      <c r="S196" s="208" t="str">
        <f t="array" ref="S196">IFERROR(INDEX($R$3:$V$89, SMALL(IF($Q$3:$Q$89="○", ROW($Q$3:$Q$89)-ROW($Q$3)+1), ROW(B92)), COLUMNS($R$3:S94)), "")</f>
        <v/>
      </c>
      <c r="T196" s="208" t="str">
        <f t="array" ref="T196">IFERROR(INDEX($R$3:$V$89, SMALL(IF($Q$3:$Q$89="○", ROW($Q$3:$Q$89)-ROW($Q$3)+1), ROW(C92)), COLUMNS($R$3:T94)), "")</f>
        <v/>
      </c>
      <c r="U196" s="208" t="str">
        <f t="array" ref="U196">IFERROR(INDEX($R$3:$V$89, SMALL(IF($Q$3:$Q$89="○", ROW($Q$3:$Q$89)-ROW($Q$3)+1), ROW(D92)), COLUMNS($R$3:U94)), "")</f>
        <v/>
      </c>
      <c r="V196" s="208" t="str">
        <f t="array" ref="V196">IFERROR(INDEX($R$3:$V$89, SMALL(IF($Q$3:$Q$89="○", ROW($Q$3:$Q$89)-ROW($Q$3)+1), ROW(E92)), COLUMNS($R$3:V94)), "")</f>
        <v/>
      </c>
    </row>
    <row r="197" spans="18:22" x14ac:dyDescent="0.2">
      <c r="R197" s="208" t="str">
        <f t="array" ref="R197">IFERROR(INDEX($R$3:$V$89, SMALL(IF($Q$3:$Q$89="○", ROW($Q$3:$Q$89)-ROW($Q$3)+1), ROW(A93)), COLUMNS($R$3:R95)), "")</f>
        <v/>
      </c>
      <c r="S197" s="208" t="str">
        <f t="array" ref="S197">IFERROR(INDEX($R$3:$V$89, SMALL(IF($Q$3:$Q$89="○", ROW($Q$3:$Q$89)-ROW($Q$3)+1), ROW(B93)), COLUMNS($R$3:S95)), "")</f>
        <v/>
      </c>
      <c r="T197" s="208" t="str">
        <f t="array" ref="T197">IFERROR(INDEX($R$3:$V$89, SMALL(IF($Q$3:$Q$89="○", ROW($Q$3:$Q$89)-ROW($Q$3)+1), ROW(C93)), COLUMNS($R$3:T95)), "")</f>
        <v/>
      </c>
      <c r="U197" s="208" t="str">
        <f t="array" ref="U197">IFERROR(INDEX($R$3:$V$89, SMALL(IF($Q$3:$Q$89="○", ROW($Q$3:$Q$89)-ROW($Q$3)+1), ROW(D93)), COLUMNS($R$3:U95)), "")</f>
        <v/>
      </c>
      <c r="V197" s="208" t="str">
        <f t="array" ref="V197">IFERROR(INDEX($R$3:$V$89, SMALL(IF($Q$3:$Q$89="○", ROW($Q$3:$Q$89)-ROW($Q$3)+1), ROW(E93)), COLUMNS($R$3:V95)), "")</f>
        <v/>
      </c>
    </row>
    <row r="198" spans="18:22" x14ac:dyDescent="0.2">
      <c r="R198" s="208" t="str">
        <f t="array" ref="R198">IFERROR(INDEX($R$3:$V$89, SMALL(IF($Q$3:$Q$89="○", ROW($Q$3:$Q$89)-ROW($Q$3)+1), ROW(A94)), COLUMNS($R$3:R96)), "")</f>
        <v/>
      </c>
      <c r="S198" s="208" t="str">
        <f t="array" ref="S198">IFERROR(INDEX($R$3:$V$89, SMALL(IF($Q$3:$Q$89="○", ROW($Q$3:$Q$89)-ROW($Q$3)+1), ROW(B94)), COLUMNS($R$3:S96)), "")</f>
        <v/>
      </c>
      <c r="T198" s="208" t="str">
        <f t="array" ref="T198">IFERROR(INDEX($R$3:$V$89, SMALL(IF($Q$3:$Q$89="○", ROW($Q$3:$Q$89)-ROW($Q$3)+1), ROW(C94)), COLUMNS($R$3:T96)), "")</f>
        <v/>
      </c>
      <c r="U198" s="208" t="str">
        <f t="array" ref="U198">IFERROR(INDEX($R$3:$V$89, SMALL(IF($Q$3:$Q$89="○", ROW($Q$3:$Q$89)-ROW($Q$3)+1), ROW(D94)), COLUMNS($R$3:U96)), "")</f>
        <v/>
      </c>
      <c r="V198" s="208" t="str">
        <f t="array" ref="V198">IFERROR(INDEX($R$3:$V$89, SMALL(IF($Q$3:$Q$89="○", ROW($Q$3:$Q$89)-ROW($Q$3)+1), ROW(E94)), COLUMNS($R$3:V96)), "")</f>
        <v/>
      </c>
    </row>
    <row r="199" spans="18:22" x14ac:dyDescent="0.2">
      <c r="R199" s="208" t="str">
        <f t="array" ref="R199">IFERROR(INDEX($R$3:$V$89, SMALL(IF($Q$3:$Q$89="○", ROW($Q$3:$Q$89)-ROW($Q$3)+1), ROW(A95)), COLUMNS($R$3:R97)), "")</f>
        <v/>
      </c>
      <c r="S199" s="208" t="str">
        <f t="array" ref="S199">IFERROR(INDEX($R$3:$V$89, SMALL(IF($Q$3:$Q$89="○", ROW($Q$3:$Q$89)-ROW($Q$3)+1), ROW(B95)), COLUMNS($R$3:S97)), "")</f>
        <v/>
      </c>
      <c r="T199" s="208" t="str">
        <f t="array" ref="T199">IFERROR(INDEX($R$3:$V$89, SMALL(IF($Q$3:$Q$89="○", ROW($Q$3:$Q$89)-ROW($Q$3)+1), ROW(C95)), COLUMNS($R$3:T97)), "")</f>
        <v/>
      </c>
      <c r="U199" s="208" t="str">
        <f t="array" ref="U199">IFERROR(INDEX($R$3:$V$89, SMALL(IF($Q$3:$Q$89="○", ROW($Q$3:$Q$89)-ROW($Q$3)+1), ROW(D95)), COLUMNS($R$3:U97)), "")</f>
        <v/>
      </c>
      <c r="V199" s="208" t="str">
        <f t="array" ref="V199">IFERROR(INDEX($R$3:$V$89, SMALL(IF($Q$3:$Q$89="○", ROW($Q$3:$Q$89)-ROW($Q$3)+1), ROW(E95)), COLUMNS($R$3:V97)), "")</f>
        <v/>
      </c>
    </row>
    <row r="200" spans="18:22" x14ac:dyDescent="0.2">
      <c r="R200" s="208" t="str">
        <f t="array" ref="R200">IFERROR(INDEX($R$3:$V$89, SMALL(IF($Q$3:$Q$89="○", ROW($Q$3:$Q$89)-ROW($Q$3)+1), ROW(A96)), COLUMNS($R$3:R98)), "")</f>
        <v/>
      </c>
      <c r="S200" s="208" t="str">
        <f t="array" ref="S200">IFERROR(INDEX($R$3:$V$89, SMALL(IF($Q$3:$Q$89="○", ROW($Q$3:$Q$89)-ROW($Q$3)+1), ROW(B96)), COLUMNS($R$3:S98)), "")</f>
        <v/>
      </c>
      <c r="T200" s="208" t="str">
        <f t="array" ref="T200">IFERROR(INDEX($R$3:$V$89, SMALL(IF($Q$3:$Q$89="○", ROW($Q$3:$Q$89)-ROW($Q$3)+1), ROW(C96)), COLUMNS($R$3:T98)), "")</f>
        <v/>
      </c>
      <c r="U200" s="208" t="str">
        <f t="array" ref="U200">IFERROR(INDEX($R$3:$V$89, SMALL(IF($Q$3:$Q$89="○", ROW($Q$3:$Q$89)-ROW($Q$3)+1), ROW(D96)), COLUMNS($R$3:U98)), "")</f>
        <v/>
      </c>
      <c r="V200" s="208" t="str">
        <f t="array" ref="V200">IFERROR(INDEX($R$3:$V$89, SMALL(IF($Q$3:$Q$89="○", ROW($Q$3:$Q$89)-ROW($Q$3)+1), ROW(E96)), COLUMNS($R$3:V98)), "")</f>
        <v/>
      </c>
    </row>
    <row r="201" spans="18:22" x14ac:dyDescent="0.2">
      <c r="R201" s="208" t="str">
        <f t="array" ref="R201">IFERROR(INDEX($R$3:$V$89, SMALL(IF($Q$3:$Q$89="○", ROW($Q$3:$Q$89)-ROW($Q$3)+1), ROW(A97)), COLUMNS($R$3:R99)), "")</f>
        <v/>
      </c>
      <c r="S201" s="208" t="str">
        <f t="array" ref="S201">IFERROR(INDEX($R$3:$V$89, SMALL(IF($Q$3:$Q$89="○", ROW($Q$3:$Q$89)-ROW($Q$3)+1), ROW(B97)), COLUMNS($R$3:S99)), "")</f>
        <v/>
      </c>
      <c r="T201" s="208" t="str">
        <f t="array" ref="T201">IFERROR(INDEX($R$3:$V$89, SMALL(IF($Q$3:$Q$89="○", ROW($Q$3:$Q$89)-ROW($Q$3)+1), ROW(C97)), COLUMNS($R$3:T99)), "")</f>
        <v/>
      </c>
      <c r="U201" s="208" t="str">
        <f t="array" ref="U201">IFERROR(INDEX($R$3:$V$89, SMALL(IF($Q$3:$Q$89="○", ROW($Q$3:$Q$89)-ROW($Q$3)+1), ROW(D97)), COLUMNS($R$3:U99)), "")</f>
        <v/>
      </c>
      <c r="V201" s="208" t="str">
        <f t="array" ref="V201">IFERROR(INDEX($R$3:$V$89, SMALL(IF($Q$3:$Q$89="○", ROW($Q$3:$Q$89)-ROW($Q$3)+1), ROW(E97)), COLUMNS($R$3:V99)), "")</f>
        <v/>
      </c>
    </row>
    <row r="202" spans="18:22" x14ac:dyDescent="0.2">
      <c r="R202" s="208" t="str">
        <f t="array" ref="R202">IFERROR(INDEX($R$3:$V$89, SMALL(IF($Q$3:$Q$89="○", ROW($Q$3:$Q$89)-ROW($Q$3)+1), ROW(A98)), COLUMNS($R$3:R100)), "")</f>
        <v/>
      </c>
      <c r="S202" s="208" t="str">
        <f t="array" ref="S202">IFERROR(INDEX($R$3:$V$89, SMALL(IF($Q$3:$Q$89="○", ROW($Q$3:$Q$89)-ROW($Q$3)+1), ROW(B98)), COLUMNS($R$3:S100)), "")</f>
        <v/>
      </c>
      <c r="T202" s="208" t="str">
        <f t="array" ref="T202">IFERROR(INDEX($R$3:$V$89, SMALL(IF($Q$3:$Q$89="○", ROW($Q$3:$Q$89)-ROW($Q$3)+1), ROW(C98)), COLUMNS($R$3:T100)), "")</f>
        <v/>
      </c>
      <c r="U202" s="208" t="str">
        <f t="array" ref="U202">IFERROR(INDEX($R$3:$V$89, SMALL(IF($Q$3:$Q$89="○", ROW($Q$3:$Q$89)-ROW($Q$3)+1), ROW(D98)), COLUMNS($R$3:U100)), "")</f>
        <v/>
      </c>
      <c r="V202" s="208" t="str">
        <f t="array" ref="V202">IFERROR(INDEX($R$3:$V$89, SMALL(IF($Q$3:$Q$89="○", ROW($Q$3:$Q$89)-ROW($Q$3)+1), ROW(E98)), COLUMNS($R$3:V100)), "")</f>
        <v/>
      </c>
    </row>
    <row r="203" spans="18:22" x14ac:dyDescent="0.2">
      <c r="R203" s="208" t="str">
        <f t="array" ref="R203">IFERROR(INDEX($R$3:$V$89, SMALL(IF($Q$3:$Q$89="○", ROW($Q$3:$Q$89)-ROW($Q$3)+1), ROW(A99)), COLUMNS($R$3:R101)), "")</f>
        <v/>
      </c>
      <c r="S203" s="208" t="str">
        <f t="array" ref="S203">IFERROR(INDEX($R$3:$V$89, SMALL(IF($Q$3:$Q$89="○", ROW($Q$3:$Q$89)-ROW($Q$3)+1), ROW(B99)), COLUMNS($R$3:S101)), "")</f>
        <v/>
      </c>
      <c r="T203" s="208" t="str">
        <f t="array" ref="T203">IFERROR(INDEX($R$3:$V$89, SMALL(IF($Q$3:$Q$89="○", ROW($Q$3:$Q$89)-ROW($Q$3)+1), ROW(C99)), COLUMNS($R$3:T101)), "")</f>
        <v/>
      </c>
      <c r="U203" s="208" t="str">
        <f t="array" ref="U203">IFERROR(INDEX($R$3:$V$89, SMALL(IF($Q$3:$Q$89="○", ROW($Q$3:$Q$89)-ROW($Q$3)+1), ROW(D99)), COLUMNS($R$3:U101)), "")</f>
        <v/>
      </c>
      <c r="V203" s="208" t="str">
        <f t="array" ref="V203">IFERROR(INDEX($R$3:$V$89, SMALL(IF($Q$3:$Q$89="○", ROW($Q$3:$Q$89)-ROW($Q$3)+1), ROW(E99)), COLUMNS($R$3:V101)), "")</f>
        <v/>
      </c>
    </row>
    <row r="204" spans="18:22" x14ac:dyDescent="0.2">
      <c r="R204" s="208" t="str">
        <f t="array" ref="R204">IFERROR(INDEX($R$3:$V$89, SMALL(IF($Q$3:$Q$89="○", ROW($Q$3:$Q$89)-ROW($Q$3)+1), ROW(A100)), COLUMNS($R$3:R102)), "")</f>
        <v/>
      </c>
      <c r="S204" s="208" t="str">
        <f t="array" ref="S204">IFERROR(INDEX($R$3:$V$89, SMALL(IF($Q$3:$Q$89="○", ROW($Q$3:$Q$89)-ROW($Q$3)+1), ROW(B100)), COLUMNS($R$3:S102)), "")</f>
        <v/>
      </c>
      <c r="T204" s="208" t="str">
        <f t="array" ref="T204">IFERROR(INDEX($R$3:$V$89, SMALL(IF($Q$3:$Q$89="○", ROW($Q$3:$Q$89)-ROW($Q$3)+1), ROW(C100)), COLUMNS($R$3:T102)), "")</f>
        <v/>
      </c>
      <c r="U204" s="208" t="str">
        <f t="array" ref="U204">IFERROR(INDEX($R$3:$V$89, SMALL(IF($Q$3:$Q$89="○", ROW($Q$3:$Q$89)-ROW($Q$3)+1), ROW(D100)), COLUMNS($R$3:U102)), "")</f>
        <v/>
      </c>
      <c r="V204" s="208" t="str">
        <f t="array" ref="V204">IFERROR(INDEX($R$3:$V$89, SMALL(IF($Q$3:$Q$89="○", ROW($Q$3:$Q$89)-ROW($Q$3)+1), ROW(E100)), COLUMNS($R$3:V102)), "")</f>
        <v/>
      </c>
    </row>
    <row r="205" spans="18:22" x14ac:dyDescent="0.2">
      <c r="R205" s="208" t="str">
        <f t="array" ref="R205">IFERROR(INDEX($R$3:$V$89, SMALL(IF($Q$3:$Q$89="○", ROW($Q$3:$Q$89)-ROW($Q$3)+1), ROW(A101)), COLUMNS($R$3:R103)), "")</f>
        <v/>
      </c>
      <c r="S205" s="208" t="str">
        <f t="array" ref="S205">IFERROR(INDEX($R$3:$V$89, SMALL(IF($Q$3:$Q$89="○", ROW($Q$3:$Q$89)-ROW($Q$3)+1), ROW(B101)), COLUMNS($R$3:S103)), "")</f>
        <v/>
      </c>
      <c r="T205" s="208" t="str">
        <f t="array" ref="T205">IFERROR(INDEX($R$3:$V$89, SMALL(IF($Q$3:$Q$89="○", ROW($Q$3:$Q$89)-ROW($Q$3)+1), ROW(C101)), COLUMNS($R$3:T103)), "")</f>
        <v/>
      </c>
      <c r="U205" s="208" t="str">
        <f t="array" ref="U205">IFERROR(INDEX($R$3:$V$89, SMALL(IF($Q$3:$Q$89="○", ROW($Q$3:$Q$89)-ROW($Q$3)+1), ROW(D101)), COLUMNS($R$3:U103)), "")</f>
        <v/>
      </c>
      <c r="V205" s="208" t="str">
        <f t="array" ref="V205">IFERROR(INDEX($R$3:$V$89, SMALL(IF($Q$3:$Q$89="○", ROW($Q$3:$Q$89)-ROW($Q$3)+1), ROW(E101)), COLUMNS($R$3:V103)), "")</f>
        <v/>
      </c>
    </row>
    <row r="206" spans="18:22" x14ac:dyDescent="0.2">
      <c r="R206" s="208" t="str">
        <f t="array" ref="R206">IFERROR(INDEX($R$3:$V$89, SMALL(IF($Q$3:$Q$89="○", ROW($Q$3:$Q$89)-ROW($Q$3)+1), ROW(A102)), COLUMNS($R$3:R104)), "")</f>
        <v/>
      </c>
      <c r="S206" s="208" t="str">
        <f t="array" ref="S206">IFERROR(INDEX($R$3:$V$89, SMALL(IF($Q$3:$Q$89="○", ROW($Q$3:$Q$89)-ROW($Q$3)+1), ROW(B102)), COLUMNS($R$3:S104)), "")</f>
        <v/>
      </c>
      <c r="T206" s="208" t="str">
        <f t="array" ref="T206">IFERROR(INDEX($R$3:$V$89, SMALL(IF($Q$3:$Q$89="○", ROW($Q$3:$Q$89)-ROW($Q$3)+1), ROW(C102)), COLUMNS($R$3:T104)), "")</f>
        <v/>
      </c>
      <c r="U206" s="208" t="str">
        <f t="array" ref="U206">IFERROR(INDEX($R$3:$V$89, SMALL(IF($Q$3:$Q$89="○", ROW($Q$3:$Q$89)-ROW($Q$3)+1), ROW(D102)), COLUMNS($R$3:U104)), "")</f>
        <v/>
      </c>
      <c r="V206" s="208" t="str">
        <f t="array" ref="V206">IFERROR(INDEX($R$3:$V$89, SMALL(IF($Q$3:$Q$89="○", ROW($Q$3:$Q$89)-ROW($Q$3)+1), ROW(E102)), COLUMNS($R$3:V104)), "")</f>
        <v/>
      </c>
    </row>
    <row r="207" spans="18:22" x14ac:dyDescent="0.2">
      <c r="R207" s="208" t="str">
        <f t="array" ref="R207">IFERROR(INDEX($R$3:$V$89, SMALL(IF($Q$3:$Q$89="○", ROW($Q$3:$Q$89)-ROW($Q$3)+1), ROW(A103)), COLUMNS($R$3:R105)), "")</f>
        <v/>
      </c>
      <c r="S207" s="208" t="str">
        <f t="array" ref="S207">IFERROR(INDEX($R$3:$V$89, SMALL(IF($Q$3:$Q$89="○", ROW($Q$3:$Q$89)-ROW($Q$3)+1), ROW(B103)), COLUMNS($R$3:S105)), "")</f>
        <v/>
      </c>
      <c r="T207" s="208" t="str">
        <f t="array" ref="T207">IFERROR(INDEX($R$3:$V$89, SMALL(IF($Q$3:$Q$89="○", ROW($Q$3:$Q$89)-ROW($Q$3)+1), ROW(C103)), COLUMNS($R$3:T105)), "")</f>
        <v/>
      </c>
      <c r="U207" s="208" t="str">
        <f t="array" ref="U207">IFERROR(INDEX($R$3:$V$89, SMALL(IF($Q$3:$Q$89="○", ROW($Q$3:$Q$89)-ROW($Q$3)+1), ROW(D103)), COLUMNS($R$3:U105)), "")</f>
        <v/>
      </c>
      <c r="V207" s="208" t="str">
        <f t="array" ref="V207">IFERROR(INDEX($R$3:$V$89, SMALL(IF($Q$3:$Q$89="○", ROW($Q$3:$Q$89)-ROW($Q$3)+1), ROW(E103)), COLUMNS($R$3:V105)), "")</f>
        <v/>
      </c>
    </row>
    <row r="208" spans="18:22" x14ac:dyDescent="0.2">
      <c r="R208" s="208" t="str">
        <f t="array" ref="R208">IFERROR(INDEX($R$3:$V$89, SMALL(IF($Q$3:$Q$89="○", ROW($Q$3:$Q$89)-ROW($Q$3)+1), ROW(A104)), COLUMNS($R$3:R106)), "")</f>
        <v/>
      </c>
      <c r="S208" s="208" t="str">
        <f t="array" ref="S208">IFERROR(INDEX($R$3:$V$89, SMALL(IF($Q$3:$Q$89="○", ROW($Q$3:$Q$89)-ROW($Q$3)+1), ROW(B104)), COLUMNS($R$3:S106)), "")</f>
        <v/>
      </c>
      <c r="T208" s="208" t="str">
        <f t="array" ref="T208">IFERROR(INDEX($R$3:$V$89, SMALL(IF($Q$3:$Q$89="○", ROW($Q$3:$Q$89)-ROW($Q$3)+1), ROW(C104)), COLUMNS($R$3:T106)), "")</f>
        <v/>
      </c>
      <c r="U208" s="208" t="str">
        <f t="array" ref="U208">IFERROR(INDEX($R$3:$V$89, SMALL(IF($Q$3:$Q$89="○", ROW($Q$3:$Q$89)-ROW($Q$3)+1), ROW(D104)), COLUMNS($R$3:U106)), "")</f>
        <v/>
      </c>
      <c r="V208" s="208" t="str">
        <f t="array" ref="V208">IFERROR(INDEX($R$3:$V$89, SMALL(IF($Q$3:$Q$89="○", ROW($Q$3:$Q$89)-ROW($Q$3)+1), ROW(E104)), COLUMNS($R$3:V106)), "")</f>
        <v/>
      </c>
    </row>
    <row r="209" spans="18:22" x14ac:dyDescent="0.2">
      <c r="R209" s="208" t="str">
        <f t="array" ref="R209">IFERROR(INDEX($R$3:$V$89, SMALL(IF($Q$3:$Q$89="○", ROW($Q$3:$Q$89)-ROW($Q$3)+1), ROW(A105)), COLUMNS($R$3:R107)), "")</f>
        <v/>
      </c>
      <c r="S209" s="208" t="str">
        <f t="array" ref="S209">IFERROR(INDEX($R$3:$V$89, SMALL(IF($Q$3:$Q$89="○", ROW($Q$3:$Q$89)-ROW($Q$3)+1), ROW(B105)), COLUMNS($R$3:S107)), "")</f>
        <v/>
      </c>
      <c r="T209" s="208" t="str">
        <f t="array" ref="T209">IFERROR(INDEX($R$3:$V$89, SMALL(IF($Q$3:$Q$89="○", ROW($Q$3:$Q$89)-ROW($Q$3)+1), ROW(C105)), COLUMNS($R$3:T107)), "")</f>
        <v/>
      </c>
      <c r="U209" s="208" t="str">
        <f t="array" ref="U209">IFERROR(INDEX($R$3:$V$89, SMALL(IF($Q$3:$Q$89="○", ROW($Q$3:$Q$89)-ROW($Q$3)+1), ROW(D105)), COLUMNS($R$3:U107)), "")</f>
        <v/>
      </c>
      <c r="V209" s="208" t="str">
        <f t="array" ref="V209">IFERROR(INDEX($R$3:$V$89, SMALL(IF($Q$3:$Q$89="○", ROW($Q$3:$Q$89)-ROW($Q$3)+1), ROW(E105)), COLUMNS($R$3:V107)), "")</f>
        <v/>
      </c>
    </row>
    <row r="210" spans="18:22" x14ac:dyDescent="0.2">
      <c r="R210" s="208" t="str">
        <f t="array" ref="R210">IFERROR(INDEX($R$3:$V$89, SMALL(IF($Q$3:$Q$89="○", ROW($Q$3:$Q$89)-ROW($Q$3)+1), ROW(A106)), COLUMNS($R$3:R108)), "")</f>
        <v/>
      </c>
      <c r="S210" s="208" t="str">
        <f t="array" ref="S210">IFERROR(INDEX($R$3:$V$89, SMALL(IF($Q$3:$Q$89="○", ROW($Q$3:$Q$89)-ROW($Q$3)+1), ROW(B106)), COLUMNS($R$3:S108)), "")</f>
        <v/>
      </c>
      <c r="T210" s="208" t="str">
        <f t="array" ref="T210">IFERROR(INDEX($R$3:$V$89, SMALL(IF($Q$3:$Q$89="○", ROW($Q$3:$Q$89)-ROW($Q$3)+1), ROW(C106)), COLUMNS($R$3:T108)), "")</f>
        <v/>
      </c>
      <c r="U210" s="208" t="str">
        <f t="array" ref="U210">IFERROR(INDEX($R$3:$V$89, SMALL(IF($Q$3:$Q$89="○", ROW($Q$3:$Q$89)-ROW($Q$3)+1), ROW(D106)), COLUMNS($R$3:U108)), "")</f>
        <v/>
      </c>
      <c r="V210" s="208" t="str">
        <f t="array" ref="V210">IFERROR(INDEX($R$3:$V$89, SMALL(IF($Q$3:$Q$89="○", ROW($Q$3:$Q$89)-ROW($Q$3)+1), ROW(E106)), COLUMNS($R$3:V108)), "")</f>
        <v/>
      </c>
    </row>
    <row r="211" spans="18:22" x14ac:dyDescent="0.2">
      <c r="R211" s="208" t="str">
        <f t="array" ref="R211">IFERROR(INDEX($R$3:$V$89, SMALL(IF($Q$3:$Q$89="○", ROW($Q$3:$Q$89)-ROW($Q$3)+1), ROW(A107)), COLUMNS($R$3:R109)), "")</f>
        <v/>
      </c>
      <c r="S211" s="208" t="str">
        <f t="array" ref="S211">IFERROR(INDEX($R$3:$V$89, SMALL(IF($Q$3:$Q$89="○", ROW($Q$3:$Q$89)-ROW($Q$3)+1), ROW(B107)), COLUMNS($R$3:S109)), "")</f>
        <v/>
      </c>
      <c r="T211" s="208" t="str">
        <f t="array" ref="T211">IFERROR(INDEX($R$3:$V$89, SMALL(IF($Q$3:$Q$89="○", ROW($Q$3:$Q$89)-ROW($Q$3)+1), ROW(C107)), COLUMNS($R$3:T109)), "")</f>
        <v/>
      </c>
      <c r="U211" s="208" t="str">
        <f t="array" ref="U211">IFERROR(INDEX($R$3:$V$89, SMALL(IF($Q$3:$Q$89="○", ROW($Q$3:$Q$89)-ROW($Q$3)+1), ROW(D107)), COLUMNS($R$3:U109)), "")</f>
        <v/>
      </c>
      <c r="V211" s="208" t="str">
        <f t="array" ref="V211">IFERROR(INDEX($R$3:$V$89, SMALL(IF($Q$3:$Q$89="○", ROW($Q$3:$Q$89)-ROW($Q$3)+1), ROW(E107)), COLUMNS($R$3:V109)), "")</f>
        <v/>
      </c>
    </row>
    <row r="212" spans="18:22" x14ac:dyDescent="0.2">
      <c r="R212" s="208" t="str">
        <f t="array" ref="R212">IFERROR(INDEX($R$3:$V$89, SMALL(IF($Q$3:$Q$89="○", ROW($Q$3:$Q$89)-ROW($Q$3)+1), ROW(A108)), COLUMNS($R$3:R110)), "")</f>
        <v/>
      </c>
      <c r="S212" s="208" t="str">
        <f t="array" ref="S212">IFERROR(INDEX($R$3:$V$89, SMALL(IF($Q$3:$Q$89="○", ROW($Q$3:$Q$89)-ROW($Q$3)+1), ROW(B108)), COLUMNS($R$3:S110)), "")</f>
        <v/>
      </c>
      <c r="T212" s="208" t="str">
        <f t="array" ref="T212">IFERROR(INDEX($R$3:$V$89, SMALL(IF($Q$3:$Q$89="○", ROW($Q$3:$Q$89)-ROW($Q$3)+1), ROW(C108)), COLUMNS($R$3:T110)), "")</f>
        <v/>
      </c>
      <c r="U212" s="208" t="str">
        <f t="array" ref="U212">IFERROR(INDEX($R$3:$V$89, SMALL(IF($Q$3:$Q$89="○", ROW($Q$3:$Q$89)-ROW($Q$3)+1), ROW(D108)), COLUMNS($R$3:U110)), "")</f>
        <v/>
      </c>
      <c r="V212" s="208" t="str">
        <f t="array" ref="V212">IFERROR(INDEX($R$3:$V$89, SMALL(IF($Q$3:$Q$89="○", ROW($Q$3:$Q$89)-ROW($Q$3)+1), ROW(E108)), COLUMNS($R$3:V110)), "")</f>
        <v/>
      </c>
    </row>
    <row r="213" spans="18:22" x14ac:dyDescent="0.2">
      <c r="R213" s="208" t="str">
        <f t="array" ref="R213">IFERROR(INDEX($R$3:$V$89, SMALL(IF($Q$3:$Q$89="○", ROW($Q$3:$Q$89)-ROW($Q$3)+1), ROW(A109)), COLUMNS($R$3:R111)), "")</f>
        <v/>
      </c>
      <c r="S213" s="208" t="str">
        <f t="array" ref="S213">IFERROR(INDEX($R$3:$V$89, SMALL(IF($Q$3:$Q$89="○", ROW($Q$3:$Q$89)-ROW($Q$3)+1), ROW(B109)), COLUMNS($R$3:S111)), "")</f>
        <v/>
      </c>
      <c r="T213" s="208" t="str">
        <f t="array" ref="T213">IFERROR(INDEX($R$3:$V$89, SMALL(IF($Q$3:$Q$89="○", ROW($Q$3:$Q$89)-ROW($Q$3)+1), ROW(C109)), COLUMNS($R$3:T111)), "")</f>
        <v/>
      </c>
      <c r="U213" s="208" t="str">
        <f t="array" ref="U213">IFERROR(INDEX($R$3:$V$89, SMALL(IF($Q$3:$Q$89="○", ROW($Q$3:$Q$89)-ROW($Q$3)+1), ROW(D109)), COLUMNS($R$3:U111)), "")</f>
        <v/>
      </c>
      <c r="V213" s="208" t="str">
        <f t="array" ref="V213">IFERROR(INDEX($R$3:$V$89, SMALL(IF($Q$3:$Q$89="○", ROW($Q$3:$Q$89)-ROW($Q$3)+1), ROW(E109)), COLUMNS($R$3:V111)), "")</f>
        <v/>
      </c>
    </row>
    <row r="214" spans="18:22" x14ac:dyDescent="0.2">
      <c r="R214" s="208" t="str">
        <f t="array" ref="R214">IFERROR(INDEX($R$3:$V$89, SMALL(IF($Q$3:$Q$89="○", ROW($Q$3:$Q$89)-ROW($Q$3)+1), ROW(A110)), COLUMNS($R$3:R112)), "")</f>
        <v/>
      </c>
      <c r="S214" s="208" t="str">
        <f t="array" ref="S214">IFERROR(INDEX($R$3:$V$89, SMALL(IF($Q$3:$Q$89="○", ROW($Q$3:$Q$89)-ROW($Q$3)+1), ROW(B110)), COLUMNS($R$3:S112)), "")</f>
        <v/>
      </c>
      <c r="T214" s="208" t="str">
        <f t="array" ref="T214">IFERROR(INDEX($R$3:$V$89, SMALL(IF($Q$3:$Q$89="○", ROW($Q$3:$Q$89)-ROW($Q$3)+1), ROW(C110)), COLUMNS($R$3:T112)), "")</f>
        <v/>
      </c>
      <c r="U214" s="208" t="str">
        <f t="array" ref="U214">IFERROR(INDEX($R$3:$V$89, SMALL(IF($Q$3:$Q$89="○", ROW($Q$3:$Q$89)-ROW($Q$3)+1), ROW(D110)), COLUMNS($R$3:U112)), "")</f>
        <v/>
      </c>
      <c r="V214" s="208" t="str">
        <f t="array" ref="V214">IFERROR(INDEX($R$3:$V$89, SMALL(IF($Q$3:$Q$89="○", ROW($Q$3:$Q$89)-ROW($Q$3)+1), ROW(E110)), COLUMNS($R$3:V112)), "")</f>
        <v/>
      </c>
    </row>
    <row r="215" spans="18:22" x14ac:dyDescent="0.2">
      <c r="R215" s="208" t="str">
        <f t="array" ref="R215">IFERROR(INDEX($R$3:$V$89, SMALL(IF($Q$3:$Q$89="○", ROW($Q$3:$Q$89)-ROW($Q$3)+1), ROW(A111)), COLUMNS($R$3:R113)), "")</f>
        <v/>
      </c>
      <c r="S215" s="208" t="str">
        <f t="array" ref="S215">IFERROR(INDEX($R$3:$V$89, SMALL(IF($Q$3:$Q$89="○", ROW($Q$3:$Q$89)-ROW($Q$3)+1), ROW(B111)), COLUMNS($R$3:S113)), "")</f>
        <v/>
      </c>
      <c r="T215" s="208" t="str">
        <f t="array" ref="T215">IFERROR(INDEX($R$3:$V$89, SMALL(IF($Q$3:$Q$89="○", ROW($Q$3:$Q$89)-ROW($Q$3)+1), ROW(C111)), COLUMNS($R$3:T113)), "")</f>
        <v/>
      </c>
      <c r="U215" s="208" t="str">
        <f t="array" ref="U215">IFERROR(INDEX($R$3:$V$89, SMALL(IF($Q$3:$Q$89="○", ROW($Q$3:$Q$89)-ROW($Q$3)+1), ROW(D111)), COLUMNS($R$3:U113)), "")</f>
        <v/>
      </c>
      <c r="V215" s="208" t="str">
        <f t="array" ref="V215">IFERROR(INDEX($R$3:$V$89, SMALL(IF($Q$3:$Q$89="○", ROW($Q$3:$Q$89)-ROW($Q$3)+1), ROW(E111)), COLUMNS($R$3:V113)), "")</f>
        <v/>
      </c>
    </row>
    <row r="216" spans="18:22" x14ac:dyDescent="0.2">
      <c r="R216" s="208" t="str">
        <f t="array" ref="R216">IFERROR(INDEX($R$3:$V$89, SMALL(IF($Q$3:$Q$89="○", ROW($Q$3:$Q$89)-ROW($Q$3)+1), ROW(A112)), COLUMNS($R$3:R114)), "")</f>
        <v/>
      </c>
      <c r="S216" s="208" t="str">
        <f t="array" ref="S216">IFERROR(INDEX($R$3:$V$89, SMALL(IF($Q$3:$Q$89="○", ROW($Q$3:$Q$89)-ROW($Q$3)+1), ROW(B112)), COLUMNS($R$3:S114)), "")</f>
        <v/>
      </c>
      <c r="T216" s="208" t="str">
        <f t="array" ref="T216">IFERROR(INDEX($R$3:$V$89, SMALL(IF($Q$3:$Q$89="○", ROW($Q$3:$Q$89)-ROW($Q$3)+1), ROW(C112)), COLUMNS($R$3:T114)), "")</f>
        <v/>
      </c>
      <c r="U216" s="208" t="str">
        <f t="array" ref="U216">IFERROR(INDEX($R$3:$V$89, SMALL(IF($Q$3:$Q$89="○", ROW($Q$3:$Q$89)-ROW($Q$3)+1), ROW(D112)), COLUMNS($R$3:U114)), "")</f>
        <v/>
      </c>
      <c r="V216" s="208" t="str">
        <f t="array" ref="V216">IFERROR(INDEX($R$3:$V$89, SMALL(IF($Q$3:$Q$89="○", ROW($Q$3:$Q$89)-ROW($Q$3)+1), ROW(E112)), COLUMNS($R$3:V114)), "")</f>
        <v/>
      </c>
    </row>
    <row r="217" spans="18:22" x14ac:dyDescent="0.2">
      <c r="R217" s="208" t="str">
        <f t="array" ref="R217">IFERROR(INDEX($R$3:$V$89, SMALL(IF($Q$3:$Q$89="○", ROW($Q$3:$Q$89)-ROW($Q$3)+1), ROW(A113)), COLUMNS($R$3:R115)), "")</f>
        <v/>
      </c>
      <c r="S217" s="208" t="str">
        <f t="array" ref="S217">IFERROR(INDEX($R$3:$V$89, SMALL(IF($Q$3:$Q$89="○", ROW($Q$3:$Q$89)-ROW($Q$3)+1), ROW(B113)), COLUMNS($R$3:S115)), "")</f>
        <v/>
      </c>
      <c r="T217" s="208" t="str">
        <f t="array" ref="T217">IFERROR(INDEX($R$3:$V$89, SMALL(IF($Q$3:$Q$89="○", ROW($Q$3:$Q$89)-ROW($Q$3)+1), ROW(C113)), COLUMNS($R$3:T115)), "")</f>
        <v/>
      </c>
      <c r="U217" s="208" t="str">
        <f t="array" ref="U217">IFERROR(INDEX($R$3:$V$89, SMALL(IF($Q$3:$Q$89="○", ROW($Q$3:$Q$89)-ROW($Q$3)+1), ROW(D113)), COLUMNS($R$3:U115)), "")</f>
        <v/>
      </c>
      <c r="V217" s="208" t="str">
        <f t="array" ref="V217">IFERROR(INDEX($R$3:$V$89, SMALL(IF($Q$3:$Q$89="○", ROW($Q$3:$Q$89)-ROW($Q$3)+1), ROW(E113)), COLUMNS($R$3:V115)), "")</f>
        <v/>
      </c>
    </row>
    <row r="218" spans="18:22" x14ac:dyDescent="0.2">
      <c r="R218" s="208" t="str">
        <f t="array" ref="R218">IFERROR(INDEX($R$3:$V$89, SMALL(IF($Q$3:$Q$89="○", ROW($Q$3:$Q$89)-ROW($Q$3)+1), ROW(A114)), COLUMNS($R$3:R116)), "")</f>
        <v/>
      </c>
      <c r="S218" s="208" t="str">
        <f t="array" ref="S218">IFERROR(INDEX($R$3:$V$89, SMALL(IF($Q$3:$Q$89="○", ROW($Q$3:$Q$89)-ROW($Q$3)+1), ROW(B114)), COLUMNS($R$3:S116)), "")</f>
        <v/>
      </c>
      <c r="T218" s="208" t="str">
        <f t="array" ref="T218">IFERROR(INDEX($R$3:$V$89, SMALL(IF($Q$3:$Q$89="○", ROW($Q$3:$Q$89)-ROW($Q$3)+1), ROW(C114)), COLUMNS($R$3:T116)), "")</f>
        <v/>
      </c>
      <c r="U218" s="208" t="str">
        <f t="array" ref="U218">IFERROR(INDEX($R$3:$V$89, SMALL(IF($Q$3:$Q$89="○", ROW($Q$3:$Q$89)-ROW($Q$3)+1), ROW(D114)), COLUMNS($R$3:U116)), "")</f>
        <v/>
      </c>
      <c r="V218" s="208" t="str">
        <f t="array" ref="V218">IFERROR(INDEX($R$3:$V$89, SMALL(IF($Q$3:$Q$89="○", ROW($Q$3:$Q$89)-ROW($Q$3)+1), ROW(E114)), COLUMNS($R$3:V116)), "")</f>
        <v/>
      </c>
    </row>
    <row r="219" spans="18:22" x14ac:dyDescent="0.2">
      <c r="R219" s="208" t="str">
        <f t="array" ref="R219">IFERROR(INDEX($R$3:$V$89, SMALL(IF($Q$3:$Q$89="○", ROW($Q$3:$Q$89)-ROW($Q$3)+1), ROW(A115)), COLUMNS($R$3:R117)), "")</f>
        <v/>
      </c>
      <c r="S219" s="208" t="str">
        <f t="array" ref="S219">IFERROR(INDEX($R$3:$V$89, SMALL(IF($Q$3:$Q$89="○", ROW($Q$3:$Q$89)-ROW($Q$3)+1), ROW(B115)), COLUMNS($R$3:S117)), "")</f>
        <v/>
      </c>
      <c r="T219" s="208" t="str">
        <f t="array" ref="T219">IFERROR(INDEX($R$3:$V$89, SMALL(IF($Q$3:$Q$89="○", ROW($Q$3:$Q$89)-ROW($Q$3)+1), ROW(C115)), COLUMNS($R$3:T117)), "")</f>
        <v/>
      </c>
      <c r="U219" s="208" t="str">
        <f t="array" ref="U219">IFERROR(INDEX($R$3:$V$89, SMALL(IF($Q$3:$Q$89="○", ROW($Q$3:$Q$89)-ROW($Q$3)+1), ROW(D115)), COLUMNS($R$3:U117)), "")</f>
        <v/>
      </c>
      <c r="V219" s="208" t="str">
        <f t="array" ref="V219">IFERROR(INDEX($R$3:$V$89, SMALL(IF($Q$3:$Q$89="○", ROW($Q$3:$Q$89)-ROW($Q$3)+1), ROW(E115)), COLUMNS($R$3:V117)), "")</f>
        <v/>
      </c>
    </row>
    <row r="220" spans="18:22" x14ac:dyDescent="0.2">
      <c r="R220" s="208" t="str">
        <f t="array" ref="R220">IFERROR(INDEX($R$3:$V$89, SMALL(IF($Q$3:$Q$89="○", ROW($Q$3:$Q$89)-ROW($Q$3)+1), ROW(A116)), COLUMNS($R$3:R118)), "")</f>
        <v/>
      </c>
      <c r="S220" s="208" t="str">
        <f t="array" ref="S220">IFERROR(INDEX($R$3:$V$89, SMALL(IF($Q$3:$Q$89="○", ROW($Q$3:$Q$89)-ROW($Q$3)+1), ROW(B116)), COLUMNS($R$3:S118)), "")</f>
        <v/>
      </c>
      <c r="T220" s="208" t="str">
        <f t="array" ref="T220">IFERROR(INDEX($R$3:$V$89, SMALL(IF($Q$3:$Q$89="○", ROW($Q$3:$Q$89)-ROW($Q$3)+1), ROW(C116)), COLUMNS($R$3:T118)), "")</f>
        <v/>
      </c>
      <c r="U220" s="208" t="str">
        <f t="array" ref="U220">IFERROR(INDEX($R$3:$V$89, SMALL(IF($Q$3:$Q$89="○", ROW($Q$3:$Q$89)-ROW($Q$3)+1), ROW(D116)), COLUMNS($R$3:U118)), "")</f>
        <v/>
      </c>
      <c r="V220" s="208" t="str">
        <f t="array" ref="V220">IFERROR(INDEX($R$3:$V$89, SMALL(IF($Q$3:$Q$89="○", ROW($Q$3:$Q$89)-ROW($Q$3)+1), ROW(E116)), COLUMNS($R$3:V118)), "")</f>
        <v/>
      </c>
    </row>
    <row r="221" spans="18:22" x14ac:dyDescent="0.2">
      <c r="R221" s="208" t="str">
        <f t="array" ref="R221">IFERROR(INDEX($R$3:$V$89, SMALL(IF($Q$3:$Q$89="○", ROW($Q$3:$Q$89)-ROW($Q$3)+1), ROW(A117)), COLUMNS($R$3:R119)), "")</f>
        <v/>
      </c>
      <c r="S221" s="208" t="str">
        <f t="array" ref="S221">IFERROR(INDEX($R$3:$V$89, SMALL(IF($Q$3:$Q$89="○", ROW($Q$3:$Q$89)-ROW($Q$3)+1), ROW(B117)), COLUMNS($R$3:S119)), "")</f>
        <v/>
      </c>
      <c r="T221" s="208" t="str">
        <f t="array" ref="T221">IFERROR(INDEX($R$3:$V$89, SMALL(IF($Q$3:$Q$89="○", ROW($Q$3:$Q$89)-ROW($Q$3)+1), ROW(C117)), COLUMNS($R$3:T119)), "")</f>
        <v/>
      </c>
      <c r="U221" s="208" t="str">
        <f t="array" ref="U221">IFERROR(INDEX($R$3:$V$89, SMALL(IF($Q$3:$Q$89="○", ROW($Q$3:$Q$89)-ROW($Q$3)+1), ROW(D117)), COLUMNS($R$3:U119)), "")</f>
        <v/>
      </c>
      <c r="V221" s="208" t="str">
        <f t="array" ref="V221">IFERROR(INDEX($R$3:$V$89, SMALL(IF($Q$3:$Q$89="○", ROW($Q$3:$Q$89)-ROW($Q$3)+1), ROW(E117)), COLUMNS($R$3:V119)), "")</f>
        <v/>
      </c>
    </row>
    <row r="222" spans="18:22" x14ac:dyDescent="0.2">
      <c r="R222" s="208" t="str">
        <f t="array" ref="R222">IFERROR(INDEX($R$3:$V$89, SMALL(IF($Q$3:$Q$89="○", ROW($Q$3:$Q$89)-ROW($Q$3)+1), ROW(A118)), COLUMNS($R$3:R120)), "")</f>
        <v/>
      </c>
      <c r="S222" s="208" t="str">
        <f t="array" ref="S222">IFERROR(INDEX($R$3:$V$89, SMALL(IF($Q$3:$Q$89="○", ROW($Q$3:$Q$89)-ROW($Q$3)+1), ROW(B118)), COLUMNS($R$3:S120)), "")</f>
        <v/>
      </c>
      <c r="T222" s="208" t="str">
        <f t="array" ref="T222">IFERROR(INDEX($R$3:$V$89, SMALL(IF($Q$3:$Q$89="○", ROW($Q$3:$Q$89)-ROW($Q$3)+1), ROW(C118)), COLUMNS($R$3:T120)), "")</f>
        <v/>
      </c>
      <c r="U222" s="208" t="str">
        <f t="array" ref="U222">IFERROR(INDEX($R$3:$V$89, SMALL(IF($Q$3:$Q$89="○", ROW($Q$3:$Q$89)-ROW($Q$3)+1), ROW(D118)), COLUMNS($R$3:U120)), "")</f>
        <v/>
      </c>
      <c r="V222" s="208" t="str">
        <f t="array" ref="V222">IFERROR(INDEX($R$3:$V$89, SMALL(IF($Q$3:$Q$89="○", ROW($Q$3:$Q$89)-ROW($Q$3)+1), ROW(E118)), COLUMNS($R$3:V120)), "")</f>
        <v/>
      </c>
    </row>
    <row r="223" spans="18:22" x14ac:dyDescent="0.2">
      <c r="R223" s="208" t="str">
        <f t="array" ref="R223">IFERROR(INDEX($R$3:$V$89, SMALL(IF($Q$3:$Q$89="○", ROW($Q$3:$Q$89)-ROW($Q$3)+1), ROW(A119)), COLUMNS($R$3:R121)), "")</f>
        <v/>
      </c>
      <c r="S223" s="208" t="str">
        <f t="array" ref="S223">IFERROR(INDEX($R$3:$V$89, SMALL(IF($Q$3:$Q$89="○", ROW($Q$3:$Q$89)-ROW($Q$3)+1), ROW(B119)), COLUMNS($R$3:S121)), "")</f>
        <v/>
      </c>
      <c r="T223" s="208" t="str">
        <f t="array" ref="T223">IFERROR(INDEX($R$3:$V$89, SMALL(IF($Q$3:$Q$89="○", ROW($Q$3:$Q$89)-ROW($Q$3)+1), ROW(C119)), COLUMNS($R$3:T121)), "")</f>
        <v/>
      </c>
      <c r="U223" s="208" t="str">
        <f t="array" ref="U223">IFERROR(INDEX($R$3:$V$89, SMALL(IF($Q$3:$Q$89="○", ROW($Q$3:$Q$89)-ROW($Q$3)+1), ROW(D119)), COLUMNS($R$3:U121)), "")</f>
        <v/>
      </c>
      <c r="V223" s="208" t="str">
        <f t="array" ref="V223">IFERROR(INDEX($R$3:$V$89, SMALL(IF($Q$3:$Q$89="○", ROW($Q$3:$Q$89)-ROW($Q$3)+1), ROW(E119)), COLUMNS($R$3:V121)), "")</f>
        <v/>
      </c>
    </row>
    <row r="224" spans="18:22" x14ac:dyDescent="0.2">
      <c r="R224" s="208" t="str">
        <f t="array" ref="R224">IFERROR(INDEX($R$3:$V$89, SMALL(IF($Q$3:$Q$89="○", ROW($Q$3:$Q$89)-ROW($Q$3)+1), ROW(A120)), COLUMNS($R$3:R122)), "")</f>
        <v/>
      </c>
      <c r="S224" s="208" t="str">
        <f t="array" ref="S224">IFERROR(INDEX($R$3:$V$89, SMALL(IF($Q$3:$Q$89="○", ROW($Q$3:$Q$89)-ROW($Q$3)+1), ROW(B120)), COLUMNS($R$3:S122)), "")</f>
        <v/>
      </c>
      <c r="T224" s="208" t="str">
        <f t="array" ref="T224">IFERROR(INDEX($R$3:$V$89, SMALL(IF($Q$3:$Q$89="○", ROW($Q$3:$Q$89)-ROW($Q$3)+1), ROW(C120)), COLUMNS($R$3:T122)), "")</f>
        <v/>
      </c>
      <c r="U224" s="208" t="str">
        <f t="array" ref="U224">IFERROR(INDEX($R$3:$V$89, SMALL(IF($Q$3:$Q$89="○", ROW($Q$3:$Q$89)-ROW($Q$3)+1), ROW(D120)), COLUMNS($R$3:U122)), "")</f>
        <v/>
      </c>
      <c r="V224" s="208" t="str">
        <f t="array" ref="V224">IFERROR(INDEX($R$3:$V$89, SMALL(IF($Q$3:$Q$89="○", ROW($Q$3:$Q$89)-ROW($Q$3)+1), ROW(E120)), COLUMNS($R$3:V122)), "")</f>
        <v/>
      </c>
    </row>
    <row r="225" spans="18:22" x14ac:dyDescent="0.2">
      <c r="R225" s="208" t="str">
        <f t="array" ref="R225">IFERROR(INDEX($R$3:$V$89, SMALL(IF($Q$3:$Q$89="○", ROW($Q$3:$Q$89)-ROW($Q$3)+1), ROW(A121)), COLUMNS($R$3:R123)), "")</f>
        <v/>
      </c>
      <c r="S225" s="208" t="str">
        <f t="array" ref="S225">IFERROR(INDEX($R$3:$V$89, SMALL(IF($Q$3:$Q$89="○", ROW($Q$3:$Q$89)-ROW($Q$3)+1), ROW(B121)), COLUMNS($R$3:S123)), "")</f>
        <v/>
      </c>
      <c r="T225" s="208" t="str">
        <f t="array" ref="T225">IFERROR(INDEX($R$3:$V$89, SMALL(IF($Q$3:$Q$89="○", ROW($Q$3:$Q$89)-ROW($Q$3)+1), ROW(C121)), COLUMNS($R$3:T123)), "")</f>
        <v/>
      </c>
      <c r="U225" s="208" t="str">
        <f t="array" ref="U225">IFERROR(INDEX($R$3:$V$89, SMALL(IF($Q$3:$Q$89="○", ROW($Q$3:$Q$89)-ROW($Q$3)+1), ROW(D121)), COLUMNS($R$3:U123)), "")</f>
        <v/>
      </c>
      <c r="V225" s="208" t="str">
        <f t="array" ref="V225">IFERROR(INDEX($R$3:$V$89, SMALL(IF($Q$3:$Q$89="○", ROW($Q$3:$Q$89)-ROW($Q$3)+1), ROW(E121)), COLUMNS($R$3:V123)), "")</f>
        <v/>
      </c>
    </row>
    <row r="226" spans="18:22" x14ac:dyDescent="0.2">
      <c r="R226" s="208" t="str">
        <f t="array" ref="R226">IFERROR(INDEX($R$3:$V$89, SMALL(IF($Q$3:$Q$89="○", ROW($Q$3:$Q$89)-ROW($Q$3)+1), ROW(A122)), COLUMNS($R$3:R124)), "")</f>
        <v/>
      </c>
      <c r="S226" s="208" t="str">
        <f t="array" ref="S226">IFERROR(INDEX($R$3:$V$89, SMALL(IF($Q$3:$Q$89="○", ROW($Q$3:$Q$89)-ROW($Q$3)+1), ROW(B122)), COLUMNS($R$3:S124)), "")</f>
        <v/>
      </c>
      <c r="T226" s="208" t="str">
        <f t="array" ref="T226">IFERROR(INDEX($R$3:$V$89, SMALL(IF($Q$3:$Q$89="○", ROW($Q$3:$Q$89)-ROW($Q$3)+1), ROW(C122)), COLUMNS($R$3:T124)), "")</f>
        <v/>
      </c>
      <c r="U226" s="208" t="str">
        <f t="array" ref="U226">IFERROR(INDEX($R$3:$V$89, SMALL(IF($Q$3:$Q$89="○", ROW($Q$3:$Q$89)-ROW($Q$3)+1), ROW(D122)), COLUMNS($R$3:U124)), "")</f>
        <v/>
      </c>
      <c r="V226" s="208" t="str">
        <f t="array" ref="V226">IFERROR(INDEX($R$3:$V$89, SMALL(IF($Q$3:$Q$89="○", ROW($Q$3:$Q$89)-ROW($Q$3)+1), ROW(E122)), COLUMNS($R$3:V124)), "")</f>
        <v/>
      </c>
    </row>
    <row r="227" spans="18:22" x14ac:dyDescent="0.2">
      <c r="R227" s="208" t="str">
        <f t="array" ref="R227">IFERROR(INDEX($R$3:$V$89, SMALL(IF($Q$3:$Q$89="○", ROW($Q$3:$Q$89)-ROW($Q$3)+1), ROW(A123)), COLUMNS($R$3:R125)), "")</f>
        <v/>
      </c>
      <c r="S227" s="208" t="str">
        <f t="array" ref="S227">IFERROR(INDEX($R$3:$V$89, SMALL(IF($Q$3:$Q$89="○", ROW($Q$3:$Q$89)-ROW($Q$3)+1), ROW(B123)), COLUMNS($R$3:S125)), "")</f>
        <v/>
      </c>
      <c r="T227" s="208" t="str">
        <f t="array" ref="T227">IFERROR(INDEX($R$3:$V$89, SMALL(IF($Q$3:$Q$89="○", ROW($Q$3:$Q$89)-ROW($Q$3)+1), ROW(C123)), COLUMNS($R$3:T125)), "")</f>
        <v/>
      </c>
      <c r="U227" s="208" t="str">
        <f t="array" ref="U227">IFERROR(INDEX($R$3:$V$89, SMALL(IF($Q$3:$Q$89="○", ROW($Q$3:$Q$89)-ROW($Q$3)+1), ROW(D123)), COLUMNS($R$3:U125)), "")</f>
        <v/>
      </c>
      <c r="V227" s="208" t="str">
        <f t="array" ref="V227">IFERROR(INDEX($R$3:$V$89, SMALL(IF($Q$3:$Q$89="○", ROW($Q$3:$Q$89)-ROW($Q$3)+1), ROW(E123)), COLUMNS($R$3:V125)), "")</f>
        <v/>
      </c>
    </row>
    <row r="228" spans="18:22" x14ac:dyDescent="0.2">
      <c r="R228" s="208" t="str">
        <f t="array" ref="R228">IFERROR(INDEX($R$3:$V$89, SMALL(IF($Q$3:$Q$89="○", ROW($Q$3:$Q$89)-ROW($Q$3)+1), ROW(A124)), COLUMNS($R$3:R126)), "")</f>
        <v/>
      </c>
      <c r="S228" s="208" t="str">
        <f t="array" ref="S228">IFERROR(INDEX($R$3:$V$89, SMALL(IF($Q$3:$Q$89="○", ROW($Q$3:$Q$89)-ROW($Q$3)+1), ROW(B124)), COLUMNS($R$3:S126)), "")</f>
        <v/>
      </c>
      <c r="T228" s="208" t="str">
        <f t="array" ref="T228">IFERROR(INDEX($R$3:$V$89, SMALL(IF($Q$3:$Q$89="○", ROW($Q$3:$Q$89)-ROW($Q$3)+1), ROW(C124)), COLUMNS($R$3:T126)), "")</f>
        <v/>
      </c>
      <c r="U228" s="208" t="str">
        <f t="array" ref="U228">IFERROR(INDEX($R$3:$V$89, SMALL(IF($Q$3:$Q$89="○", ROW($Q$3:$Q$89)-ROW($Q$3)+1), ROW(D124)), COLUMNS($R$3:U126)), "")</f>
        <v/>
      </c>
      <c r="V228" s="208" t="str">
        <f t="array" ref="V228">IFERROR(INDEX($R$3:$V$89, SMALL(IF($Q$3:$Q$89="○", ROW($Q$3:$Q$89)-ROW($Q$3)+1), ROW(E124)), COLUMNS($R$3:V126)), "")</f>
        <v/>
      </c>
    </row>
    <row r="229" spans="18:22" x14ac:dyDescent="0.2">
      <c r="R229" s="208" t="str">
        <f t="array" ref="R229">IFERROR(INDEX($R$3:$V$89, SMALL(IF($Q$3:$Q$89="○", ROW($Q$3:$Q$89)-ROW($Q$3)+1), ROW(A125)), COLUMNS($R$3:R127)), "")</f>
        <v/>
      </c>
      <c r="S229" s="208" t="str">
        <f t="array" ref="S229">IFERROR(INDEX($R$3:$V$89, SMALL(IF($Q$3:$Q$89="○", ROW($Q$3:$Q$89)-ROW($Q$3)+1), ROW(B125)), COLUMNS($R$3:S127)), "")</f>
        <v/>
      </c>
      <c r="T229" s="208" t="str">
        <f t="array" ref="T229">IFERROR(INDEX($R$3:$V$89, SMALL(IF($Q$3:$Q$89="○", ROW($Q$3:$Q$89)-ROW($Q$3)+1), ROW(C125)), COLUMNS($R$3:T127)), "")</f>
        <v/>
      </c>
      <c r="U229" s="208" t="str">
        <f t="array" ref="U229">IFERROR(INDEX($R$3:$V$89, SMALL(IF($Q$3:$Q$89="○", ROW($Q$3:$Q$89)-ROW($Q$3)+1), ROW(D125)), COLUMNS($R$3:U127)), "")</f>
        <v/>
      </c>
      <c r="V229" s="208" t="str">
        <f t="array" ref="V229">IFERROR(INDEX($R$3:$V$89, SMALL(IF($Q$3:$Q$89="○", ROW($Q$3:$Q$89)-ROW($Q$3)+1), ROW(E125)), COLUMNS($R$3:V127)), "")</f>
        <v/>
      </c>
    </row>
    <row r="230" spans="18:22" x14ac:dyDescent="0.2">
      <c r="R230" s="208" t="str">
        <f t="array" ref="R230">IFERROR(INDEX($R$3:$V$89, SMALL(IF($Q$3:$Q$89="○", ROW($Q$3:$Q$89)-ROW($Q$3)+1), ROW(A126)), COLUMNS($R$3:R128)), "")</f>
        <v/>
      </c>
      <c r="S230" s="208" t="str">
        <f t="array" ref="S230">IFERROR(INDEX($R$3:$V$89, SMALL(IF($Q$3:$Q$89="○", ROW($Q$3:$Q$89)-ROW($Q$3)+1), ROW(B126)), COLUMNS($R$3:S128)), "")</f>
        <v/>
      </c>
      <c r="T230" s="208" t="str">
        <f t="array" ref="T230">IFERROR(INDEX($R$3:$V$89, SMALL(IF($Q$3:$Q$89="○", ROW($Q$3:$Q$89)-ROW($Q$3)+1), ROW(C126)), COLUMNS($R$3:T128)), "")</f>
        <v/>
      </c>
      <c r="U230" s="208" t="str">
        <f t="array" ref="U230">IFERROR(INDEX($R$3:$V$89, SMALL(IF($Q$3:$Q$89="○", ROW($Q$3:$Q$89)-ROW($Q$3)+1), ROW(D126)), COLUMNS($R$3:U128)), "")</f>
        <v/>
      </c>
      <c r="V230" s="208" t="str">
        <f t="array" ref="V230">IFERROR(INDEX($R$3:$V$89, SMALL(IF($Q$3:$Q$89="○", ROW($Q$3:$Q$89)-ROW($Q$3)+1), ROW(E126)), COLUMNS($R$3:V128)), "")</f>
        <v/>
      </c>
    </row>
    <row r="231" spans="18:22" x14ac:dyDescent="0.2">
      <c r="R231" s="208" t="str">
        <f t="array" ref="R231">IFERROR(INDEX($R$3:$V$89, SMALL(IF($Q$3:$Q$89="○", ROW($Q$3:$Q$89)-ROW($Q$3)+1), ROW(A127)), COLUMNS($R$3:R129)), "")</f>
        <v/>
      </c>
      <c r="S231" s="208" t="str">
        <f t="array" ref="S231">IFERROR(INDEX($R$3:$V$89, SMALL(IF($Q$3:$Q$89="○", ROW($Q$3:$Q$89)-ROW($Q$3)+1), ROW(B127)), COLUMNS($R$3:S129)), "")</f>
        <v/>
      </c>
      <c r="T231" s="208" t="str">
        <f t="array" ref="T231">IFERROR(INDEX($R$3:$V$89, SMALL(IF($Q$3:$Q$89="○", ROW($Q$3:$Q$89)-ROW($Q$3)+1), ROW(C127)), COLUMNS($R$3:T129)), "")</f>
        <v/>
      </c>
      <c r="U231" s="208" t="str">
        <f t="array" ref="U231">IFERROR(INDEX($R$3:$V$89, SMALL(IF($Q$3:$Q$89="○", ROW($Q$3:$Q$89)-ROW($Q$3)+1), ROW(D127)), COLUMNS($R$3:U129)), "")</f>
        <v/>
      </c>
      <c r="V231" s="208" t="str">
        <f t="array" ref="V231">IFERROR(INDEX($R$3:$V$89, SMALL(IF($Q$3:$Q$89="○", ROW($Q$3:$Q$89)-ROW($Q$3)+1), ROW(E127)), COLUMNS($R$3:V129)), "")</f>
        <v/>
      </c>
    </row>
    <row r="232" spans="18:22" x14ac:dyDescent="0.2">
      <c r="R232" s="208" t="str">
        <f t="array" ref="R232">IFERROR(INDEX($R$3:$V$89, SMALL(IF($Q$3:$Q$89="○", ROW($Q$3:$Q$89)-ROW($Q$3)+1), ROW(A128)), COLUMNS($R$3:R130)), "")</f>
        <v/>
      </c>
      <c r="S232" s="208" t="str">
        <f t="array" ref="S232">IFERROR(INDEX($R$3:$V$89, SMALL(IF($Q$3:$Q$89="○", ROW($Q$3:$Q$89)-ROW($Q$3)+1), ROW(B128)), COLUMNS($R$3:S130)), "")</f>
        <v/>
      </c>
      <c r="T232" s="208" t="str">
        <f t="array" ref="T232">IFERROR(INDEX($R$3:$V$89, SMALL(IF($Q$3:$Q$89="○", ROW($Q$3:$Q$89)-ROW($Q$3)+1), ROW(C128)), COLUMNS($R$3:T130)), "")</f>
        <v/>
      </c>
      <c r="U232" s="208" t="str">
        <f t="array" ref="U232">IFERROR(INDEX($R$3:$V$89, SMALL(IF($Q$3:$Q$89="○", ROW($Q$3:$Q$89)-ROW($Q$3)+1), ROW(D128)), COLUMNS($R$3:U130)), "")</f>
        <v/>
      </c>
      <c r="V232" s="208" t="str">
        <f t="array" ref="V232">IFERROR(INDEX($R$3:$V$89, SMALL(IF($Q$3:$Q$89="○", ROW($Q$3:$Q$89)-ROW($Q$3)+1), ROW(E128)), COLUMNS($R$3:V130)), "")</f>
        <v/>
      </c>
    </row>
    <row r="233" spans="18:22" x14ac:dyDescent="0.2">
      <c r="R233" s="208" t="str">
        <f t="array" ref="R233">IFERROR(INDEX($R$3:$V$89, SMALL(IF($Q$3:$Q$89="○", ROW($Q$3:$Q$89)-ROW($Q$3)+1), ROW(A129)), COLUMNS($R$3:R131)), "")</f>
        <v/>
      </c>
      <c r="S233" s="208" t="str">
        <f t="array" ref="S233">IFERROR(INDEX($R$3:$V$89, SMALL(IF($Q$3:$Q$89="○", ROW($Q$3:$Q$89)-ROW($Q$3)+1), ROW(B129)), COLUMNS($R$3:S131)), "")</f>
        <v/>
      </c>
      <c r="T233" s="208" t="str">
        <f t="array" ref="T233">IFERROR(INDEX($R$3:$V$89, SMALL(IF($Q$3:$Q$89="○", ROW($Q$3:$Q$89)-ROW($Q$3)+1), ROW(C129)), COLUMNS($R$3:T131)), "")</f>
        <v/>
      </c>
      <c r="U233" s="208" t="str">
        <f t="array" ref="U233">IFERROR(INDEX($R$3:$V$89, SMALL(IF($Q$3:$Q$89="○", ROW($Q$3:$Q$89)-ROW($Q$3)+1), ROW(D129)), COLUMNS($R$3:U131)), "")</f>
        <v/>
      </c>
      <c r="V233" s="208" t="str">
        <f t="array" ref="V233">IFERROR(INDEX($R$3:$V$89, SMALL(IF($Q$3:$Q$89="○", ROW($Q$3:$Q$89)-ROW($Q$3)+1), ROW(E129)), COLUMNS($R$3:V131)), "")</f>
        <v/>
      </c>
    </row>
    <row r="234" spans="18:22" x14ac:dyDescent="0.2">
      <c r="R234" s="208" t="str">
        <f t="array" ref="R234">IFERROR(INDEX($R$3:$V$89, SMALL(IF($Q$3:$Q$89="○", ROW($Q$3:$Q$89)-ROW($Q$3)+1), ROW(A130)), COLUMNS($R$3:R132)), "")</f>
        <v/>
      </c>
      <c r="S234" s="208" t="str">
        <f t="array" ref="S234">IFERROR(INDEX($R$3:$V$89, SMALL(IF($Q$3:$Q$89="○", ROW($Q$3:$Q$89)-ROW($Q$3)+1), ROW(B130)), COLUMNS($R$3:S132)), "")</f>
        <v/>
      </c>
      <c r="T234" s="208" t="str">
        <f t="array" ref="T234">IFERROR(INDEX($R$3:$V$89, SMALL(IF($Q$3:$Q$89="○", ROW($Q$3:$Q$89)-ROW($Q$3)+1), ROW(C130)), COLUMNS($R$3:T132)), "")</f>
        <v/>
      </c>
      <c r="U234" s="208" t="str">
        <f t="array" ref="U234">IFERROR(INDEX($R$3:$V$89, SMALL(IF($Q$3:$Q$89="○", ROW($Q$3:$Q$89)-ROW($Q$3)+1), ROW(D130)), COLUMNS($R$3:U132)), "")</f>
        <v/>
      </c>
      <c r="V234" s="208" t="str">
        <f t="array" ref="V234">IFERROR(INDEX($R$3:$V$89, SMALL(IF($Q$3:$Q$89="○", ROW($Q$3:$Q$89)-ROW($Q$3)+1), ROW(E130)), COLUMNS($R$3:V132)), "")</f>
        <v/>
      </c>
    </row>
    <row r="235" spans="18:22" x14ac:dyDescent="0.2">
      <c r="R235" s="208" t="str">
        <f t="array" ref="R235">IFERROR(INDEX($R$3:$V$89, SMALL(IF($Q$3:$Q$89="○", ROW($Q$3:$Q$89)-ROW($Q$3)+1), ROW(A131)), COLUMNS($R$3:R133)), "")</f>
        <v/>
      </c>
      <c r="S235" s="208" t="str">
        <f t="array" ref="S235">IFERROR(INDEX($R$3:$V$89, SMALL(IF($Q$3:$Q$89="○", ROW($Q$3:$Q$89)-ROW($Q$3)+1), ROW(B131)), COLUMNS($R$3:S133)), "")</f>
        <v/>
      </c>
      <c r="T235" s="208" t="str">
        <f t="array" ref="T235">IFERROR(INDEX($R$3:$V$89, SMALL(IF($Q$3:$Q$89="○", ROW($Q$3:$Q$89)-ROW($Q$3)+1), ROW(C131)), COLUMNS($R$3:T133)), "")</f>
        <v/>
      </c>
      <c r="U235" s="208" t="str">
        <f t="array" ref="U235">IFERROR(INDEX($R$3:$V$89, SMALL(IF($Q$3:$Q$89="○", ROW($Q$3:$Q$89)-ROW($Q$3)+1), ROW(D131)), COLUMNS($R$3:U133)), "")</f>
        <v/>
      </c>
      <c r="V235" s="208" t="str">
        <f t="array" ref="V235">IFERROR(INDEX($R$3:$V$89, SMALL(IF($Q$3:$Q$89="○", ROW($Q$3:$Q$89)-ROW($Q$3)+1), ROW(E131)), COLUMNS($R$3:V133)), "")</f>
        <v/>
      </c>
    </row>
    <row r="236" spans="18:22" x14ac:dyDescent="0.2">
      <c r="R236" s="208" t="str">
        <f t="array" ref="R236">IFERROR(INDEX($R$3:$V$89, SMALL(IF($Q$3:$Q$89="○", ROW($Q$3:$Q$89)-ROW($Q$3)+1), ROW(A132)), COLUMNS($R$3:R134)), "")</f>
        <v/>
      </c>
      <c r="S236" s="208" t="str">
        <f t="array" ref="S236">IFERROR(INDEX($R$3:$V$89, SMALL(IF($Q$3:$Q$89="○", ROW($Q$3:$Q$89)-ROW($Q$3)+1), ROW(B132)), COLUMNS($R$3:S134)), "")</f>
        <v/>
      </c>
      <c r="T236" s="208" t="str">
        <f t="array" ref="T236">IFERROR(INDEX($R$3:$V$89, SMALL(IF($Q$3:$Q$89="○", ROW($Q$3:$Q$89)-ROW($Q$3)+1), ROW(C132)), COLUMNS($R$3:T134)), "")</f>
        <v/>
      </c>
      <c r="U236" s="208" t="str">
        <f t="array" ref="U236">IFERROR(INDEX($R$3:$V$89, SMALL(IF($Q$3:$Q$89="○", ROW($Q$3:$Q$89)-ROW($Q$3)+1), ROW(D132)), COLUMNS($R$3:U134)), "")</f>
        <v/>
      </c>
      <c r="V236" s="208" t="str">
        <f t="array" ref="V236">IFERROR(INDEX($R$3:$V$89, SMALL(IF($Q$3:$Q$89="○", ROW($Q$3:$Q$89)-ROW($Q$3)+1), ROW(E132)), COLUMNS($R$3:V134)), "")</f>
        <v/>
      </c>
    </row>
    <row r="237" spans="18:22" x14ac:dyDescent="0.2">
      <c r="R237" s="208" t="str">
        <f t="array" ref="R237">IFERROR(INDEX($R$3:$V$89, SMALL(IF($Q$3:$Q$89="○", ROW($Q$3:$Q$89)-ROW($Q$3)+1), ROW(A133)), COLUMNS($R$3:R135)), "")</f>
        <v/>
      </c>
      <c r="S237" s="208" t="str">
        <f t="array" ref="S237">IFERROR(INDEX($R$3:$V$89, SMALL(IF($Q$3:$Q$89="○", ROW($Q$3:$Q$89)-ROW($Q$3)+1), ROW(B133)), COLUMNS($R$3:S135)), "")</f>
        <v/>
      </c>
      <c r="T237" s="208" t="str">
        <f t="array" ref="T237">IFERROR(INDEX($R$3:$V$89, SMALL(IF($Q$3:$Q$89="○", ROW($Q$3:$Q$89)-ROW($Q$3)+1), ROW(C133)), COLUMNS($R$3:T135)), "")</f>
        <v/>
      </c>
      <c r="U237" s="208" t="str">
        <f t="array" ref="U237">IFERROR(INDEX($R$3:$V$89, SMALL(IF($Q$3:$Q$89="○", ROW($Q$3:$Q$89)-ROW($Q$3)+1), ROW(D133)), COLUMNS($R$3:U135)), "")</f>
        <v/>
      </c>
      <c r="V237" s="208" t="str">
        <f t="array" ref="V237">IFERROR(INDEX($R$3:$V$89, SMALL(IF($Q$3:$Q$89="○", ROW($Q$3:$Q$89)-ROW($Q$3)+1), ROW(E133)), COLUMNS($R$3:V135)), "")</f>
        <v/>
      </c>
    </row>
    <row r="238" spans="18:22" x14ac:dyDescent="0.2">
      <c r="R238" s="208" t="str">
        <f t="array" ref="R238">IFERROR(INDEX($R$3:$V$89, SMALL(IF($Q$3:$Q$89="○", ROW($Q$3:$Q$89)-ROW($Q$3)+1), ROW(A134)), COLUMNS($R$3:R136)), "")</f>
        <v/>
      </c>
      <c r="S238" s="208" t="str">
        <f t="array" ref="S238">IFERROR(INDEX($R$3:$V$89, SMALL(IF($Q$3:$Q$89="○", ROW($Q$3:$Q$89)-ROW($Q$3)+1), ROW(B134)), COLUMNS($R$3:S136)), "")</f>
        <v/>
      </c>
      <c r="T238" s="208" t="str">
        <f t="array" ref="T238">IFERROR(INDEX($R$3:$V$89, SMALL(IF($Q$3:$Q$89="○", ROW($Q$3:$Q$89)-ROW($Q$3)+1), ROW(C134)), COLUMNS($R$3:T136)), "")</f>
        <v/>
      </c>
      <c r="U238" s="208" t="str">
        <f t="array" ref="U238">IFERROR(INDEX($R$3:$V$89, SMALL(IF($Q$3:$Q$89="○", ROW($Q$3:$Q$89)-ROW($Q$3)+1), ROW(D134)), COLUMNS($R$3:U136)), "")</f>
        <v/>
      </c>
      <c r="V238" s="208" t="str">
        <f t="array" ref="V238">IFERROR(INDEX($R$3:$V$89, SMALL(IF($Q$3:$Q$89="○", ROW($Q$3:$Q$89)-ROW($Q$3)+1), ROW(E134)), COLUMNS($R$3:V136)), "")</f>
        <v/>
      </c>
    </row>
    <row r="239" spans="18:22" x14ac:dyDescent="0.2">
      <c r="R239" s="208" t="str">
        <f t="array" ref="R239">IFERROR(INDEX($R$3:$V$89, SMALL(IF($Q$3:$Q$89="○", ROW($Q$3:$Q$89)-ROW($Q$3)+1), ROW(A135)), COLUMNS($R$3:R137)), "")</f>
        <v/>
      </c>
      <c r="S239" s="208" t="str">
        <f t="array" ref="S239">IFERROR(INDEX($R$3:$V$89, SMALL(IF($Q$3:$Q$89="○", ROW($Q$3:$Q$89)-ROW($Q$3)+1), ROW(B135)), COLUMNS($R$3:S137)), "")</f>
        <v/>
      </c>
      <c r="T239" s="208" t="str">
        <f t="array" ref="T239">IFERROR(INDEX($R$3:$V$89, SMALL(IF($Q$3:$Q$89="○", ROW($Q$3:$Q$89)-ROW($Q$3)+1), ROW(C135)), COLUMNS($R$3:T137)), "")</f>
        <v/>
      </c>
      <c r="U239" s="208" t="str">
        <f t="array" ref="U239">IFERROR(INDEX($R$3:$V$89, SMALL(IF($Q$3:$Q$89="○", ROW($Q$3:$Q$89)-ROW($Q$3)+1), ROW(D135)), COLUMNS($R$3:U137)), "")</f>
        <v/>
      </c>
      <c r="V239" s="208" t="str">
        <f t="array" ref="V239">IFERROR(INDEX($R$3:$V$89, SMALL(IF($Q$3:$Q$89="○", ROW($Q$3:$Q$89)-ROW($Q$3)+1), ROW(E135)), COLUMNS($R$3:V137)), "")</f>
        <v/>
      </c>
    </row>
    <row r="240" spans="18:22" x14ac:dyDescent="0.2">
      <c r="R240" s="208" t="str">
        <f t="array" ref="R240">IFERROR(INDEX($R$3:$V$89, SMALL(IF($Q$3:$Q$89="○", ROW($Q$3:$Q$89)-ROW($Q$3)+1), ROW(A136)), COLUMNS($R$3:R138)), "")</f>
        <v/>
      </c>
      <c r="S240" s="208" t="str">
        <f t="array" ref="S240">IFERROR(INDEX($R$3:$V$89, SMALL(IF($Q$3:$Q$89="○", ROW($Q$3:$Q$89)-ROW($Q$3)+1), ROW(B136)), COLUMNS($R$3:S138)), "")</f>
        <v/>
      </c>
      <c r="T240" s="208" t="str">
        <f t="array" ref="T240">IFERROR(INDEX($R$3:$V$89, SMALL(IF($Q$3:$Q$89="○", ROW($Q$3:$Q$89)-ROW($Q$3)+1), ROW(C136)), COLUMNS($R$3:T138)), "")</f>
        <v/>
      </c>
      <c r="U240" s="208" t="str">
        <f t="array" ref="U240">IFERROR(INDEX($R$3:$V$89, SMALL(IF($Q$3:$Q$89="○", ROW($Q$3:$Q$89)-ROW($Q$3)+1), ROW(D136)), COLUMNS($R$3:U138)), "")</f>
        <v/>
      </c>
      <c r="V240" s="208" t="str">
        <f t="array" ref="V240">IFERROR(INDEX($R$3:$V$89, SMALL(IF($Q$3:$Q$89="○", ROW($Q$3:$Q$89)-ROW($Q$3)+1), ROW(E136)), COLUMNS($R$3:V138)), "")</f>
        <v/>
      </c>
    </row>
    <row r="241" spans="18:22" x14ac:dyDescent="0.2">
      <c r="R241" s="208" t="str">
        <f t="array" ref="R241">IFERROR(INDEX($R$3:$V$89, SMALL(IF($Q$3:$Q$89="○", ROW($Q$3:$Q$89)-ROW($Q$3)+1), ROW(A137)), COLUMNS($R$3:R139)), "")</f>
        <v/>
      </c>
      <c r="S241" s="208" t="str">
        <f t="array" ref="S241">IFERROR(INDEX($R$3:$V$89, SMALL(IF($Q$3:$Q$89="○", ROW($Q$3:$Q$89)-ROW($Q$3)+1), ROW(B137)), COLUMNS($R$3:S139)), "")</f>
        <v/>
      </c>
      <c r="T241" s="208" t="str">
        <f t="array" ref="T241">IFERROR(INDEX($R$3:$V$89, SMALL(IF($Q$3:$Q$89="○", ROW($Q$3:$Q$89)-ROW($Q$3)+1), ROW(C137)), COLUMNS($R$3:T139)), "")</f>
        <v/>
      </c>
      <c r="U241" s="208" t="str">
        <f t="array" ref="U241">IFERROR(INDEX($R$3:$V$89, SMALL(IF($Q$3:$Q$89="○", ROW($Q$3:$Q$89)-ROW($Q$3)+1), ROW(D137)), COLUMNS($R$3:U139)), "")</f>
        <v/>
      </c>
      <c r="V241" s="208" t="str">
        <f t="array" ref="V241">IFERROR(INDEX($R$3:$V$89, SMALL(IF($Q$3:$Q$89="○", ROW($Q$3:$Q$89)-ROW($Q$3)+1), ROW(E137)), COLUMNS($R$3:V139)), "")</f>
        <v/>
      </c>
    </row>
    <row r="242" spans="18:22" x14ac:dyDescent="0.2">
      <c r="R242" s="208" t="str">
        <f t="array" ref="R242">IFERROR(INDEX($R$3:$V$89, SMALL(IF($Q$3:$Q$89="○", ROW($Q$3:$Q$89)-ROW($Q$3)+1), ROW(A138)), COLUMNS($R$3:R140)), "")</f>
        <v/>
      </c>
      <c r="S242" s="208" t="str">
        <f t="array" ref="S242">IFERROR(INDEX($R$3:$V$89, SMALL(IF($Q$3:$Q$89="○", ROW($Q$3:$Q$89)-ROW($Q$3)+1), ROW(B138)), COLUMNS($R$3:S140)), "")</f>
        <v/>
      </c>
      <c r="T242" s="208" t="str">
        <f t="array" ref="T242">IFERROR(INDEX($R$3:$V$89, SMALL(IF($Q$3:$Q$89="○", ROW($Q$3:$Q$89)-ROW($Q$3)+1), ROW(C138)), COLUMNS($R$3:T140)), "")</f>
        <v/>
      </c>
      <c r="U242" s="208" t="str">
        <f t="array" ref="U242">IFERROR(INDEX($R$3:$V$89, SMALL(IF($Q$3:$Q$89="○", ROW($Q$3:$Q$89)-ROW($Q$3)+1), ROW(D138)), COLUMNS($R$3:U140)), "")</f>
        <v/>
      </c>
      <c r="V242" s="208" t="str">
        <f t="array" ref="V242">IFERROR(INDEX($R$3:$V$89, SMALL(IF($Q$3:$Q$89="○", ROW($Q$3:$Q$89)-ROW($Q$3)+1), ROW(E138)), COLUMNS($R$3:V140)), "")</f>
        <v/>
      </c>
    </row>
    <row r="243" spans="18:22" x14ac:dyDescent="0.2">
      <c r="R243" s="208" t="str">
        <f t="array" ref="R243">IFERROR(INDEX($R$3:$V$89, SMALL(IF($Q$3:$Q$89="○", ROW($Q$3:$Q$89)-ROW($Q$3)+1), ROW(A139)), COLUMNS($R$3:R141)), "")</f>
        <v/>
      </c>
      <c r="S243" s="208" t="str">
        <f t="array" ref="S243">IFERROR(INDEX($R$3:$V$89, SMALL(IF($Q$3:$Q$89="○", ROW($Q$3:$Q$89)-ROW($Q$3)+1), ROW(B139)), COLUMNS($R$3:S141)), "")</f>
        <v/>
      </c>
      <c r="T243" s="208" t="str">
        <f t="array" ref="T243">IFERROR(INDEX($R$3:$V$89, SMALL(IF($Q$3:$Q$89="○", ROW($Q$3:$Q$89)-ROW($Q$3)+1), ROW(C139)), COLUMNS($R$3:T141)), "")</f>
        <v/>
      </c>
      <c r="U243" s="208" t="str">
        <f t="array" ref="U243">IFERROR(INDEX($R$3:$V$89, SMALL(IF($Q$3:$Q$89="○", ROW($Q$3:$Q$89)-ROW($Q$3)+1), ROW(D139)), COLUMNS($R$3:U141)), "")</f>
        <v/>
      </c>
      <c r="V243" s="208" t="str">
        <f t="array" ref="V243">IFERROR(INDEX($R$3:$V$89, SMALL(IF($Q$3:$Q$89="○", ROW($Q$3:$Q$89)-ROW($Q$3)+1), ROW(E139)), COLUMNS($R$3:V141)), "")</f>
        <v/>
      </c>
    </row>
    <row r="244" spans="18:22" x14ac:dyDescent="0.2">
      <c r="R244" s="208" t="str">
        <f t="array" ref="R244">IFERROR(INDEX($R$3:$V$89, SMALL(IF($Q$3:$Q$89="○", ROW($Q$3:$Q$89)-ROW($Q$3)+1), ROW(A140)), COLUMNS($R$3:R142)), "")</f>
        <v/>
      </c>
      <c r="S244" s="208" t="str">
        <f t="array" ref="S244">IFERROR(INDEX($R$3:$V$89, SMALL(IF($Q$3:$Q$89="○", ROW($Q$3:$Q$89)-ROW($Q$3)+1), ROW(B140)), COLUMNS($R$3:S142)), "")</f>
        <v/>
      </c>
      <c r="T244" s="208" t="str">
        <f t="array" ref="T244">IFERROR(INDEX($R$3:$V$89, SMALL(IF($Q$3:$Q$89="○", ROW($Q$3:$Q$89)-ROW($Q$3)+1), ROW(C140)), COLUMNS($R$3:T142)), "")</f>
        <v/>
      </c>
      <c r="U244" s="208" t="str">
        <f t="array" ref="U244">IFERROR(INDEX($R$3:$V$89, SMALL(IF($Q$3:$Q$89="○", ROW($Q$3:$Q$89)-ROW($Q$3)+1), ROW(D140)), COLUMNS($R$3:U142)), "")</f>
        <v/>
      </c>
      <c r="V244" s="208" t="str">
        <f t="array" ref="V244">IFERROR(INDEX($R$3:$V$89, SMALL(IF($Q$3:$Q$89="○", ROW($Q$3:$Q$89)-ROW($Q$3)+1), ROW(E140)), COLUMNS($R$3:V142)), "")</f>
        <v/>
      </c>
    </row>
    <row r="245" spans="18:22" x14ac:dyDescent="0.2">
      <c r="R245" s="208" t="str">
        <f t="array" ref="R245">IFERROR(INDEX($R$3:$V$89, SMALL(IF($Q$3:$Q$89="○", ROW($Q$3:$Q$89)-ROW($Q$3)+1), ROW(A141)), COLUMNS($R$3:R143)), "")</f>
        <v/>
      </c>
      <c r="S245" s="208" t="str">
        <f t="array" ref="S245">IFERROR(INDEX($R$3:$V$89, SMALL(IF($Q$3:$Q$89="○", ROW($Q$3:$Q$89)-ROW($Q$3)+1), ROW(B141)), COLUMNS($R$3:S143)), "")</f>
        <v/>
      </c>
      <c r="T245" s="208" t="str">
        <f t="array" ref="T245">IFERROR(INDEX($R$3:$V$89, SMALL(IF($Q$3:$Q$89="○", ROW($Q$3:$Q$89)-ROW($Q$3)+1), ROW(C141)), COLUMNS($R$3:T143)), "")</f>
        <v/>
      </c>
      <c r="U245" s="208" t="str">
        <f t="array" ref="U245">IFERROR(INDEX($R$3:$V$89, SMALL(IF($Q$3:$Q$89="○", ROW($Q$3:$Q$89)-ROW($Q$3)+1), ROW(D141)), COLUMNS($R$3:U143)), "")</f>
        <v/>
      </c>
      <c r="V245" s="208" t="str">
        <f t="array" ref="V245">IFERROR(INDEX($R$3:$V$89, SMALL(IF($Q$3:$Q$89="○", ROW($Q$3:$Q$89)-ROW($Q$3)+1), ROW(E141)), COLUMNS($R$3:V143)), "")</f>
        <v/>
      </c>
    </row>
  </sheetData>
  <sheetProtection selectLockedCells="1"/>
  <mergeCells count="8">
    <mergeCell ref="C17:G17"/>
    <mergeCell ref="Y21:AA22"/>
    <mergeCell ref="A1:O1"/>
    <mergeCell ref="R1:V1"/>
    <mergeCell ref="W1:W2"/>
    <mergeCell ref="X1:X2"/>
    <mergeCell ref="F2:K2"/>
    <mergeCell ref="T2:U2"/>
  </mergeCells>
  <phoneticPr fontId="4"/>
  <pageMargins left="0.70866141732283472" right="0.70866141732283472" top="0.74803149606299213" bottom="0.74803149606299213" header="0.31496062992125984" footer="0.31496062992125984"/>
  <pageSetup paperSize="9" scale="10" fitToWidth="0" orientation="landscape" r:id="rId1"/>
  <colBreaks count="1" manualBreakCount="1">
    <brk id="17"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84F5D514-E63D-458D-9332-55619FE4D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ccc26c-621f-4530-be7f-519e0742df55"/>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F044E6-0EDE-4E2F-9DA8-CBB471768D68}">
  <ds:schemaRefs>
    <ds:schemaRef ds:uri="http://schemas.microsoft.com/sharepoint/v3/contenttype/forms"/>
  </ds:schemaRefs>
</ds:datastoreItem>
</file>

<file path=customXml/itemProps3.xml><?xml version="1.0" encoding="utf-8"?>
<ds:datastoreItem xmlns:ds="http://schemas.openxmlformats.org/officeDocument/2006/customXml" ds:itemID="{CBE462CD-33FB-4CFF-A0C0-70546AF69E8F}">
  <ds:schemaRefs>
    <ds:schemaRef ds:uri="http://schemas.microsoft.com/office/2006/metadata/properties"/>
    <ds:schemaRef ds:uri="http://schemas.microsoft.com/office/infopath/2007/PartnerControls"/>
    <ds:schemaRef ds:uri="1accc26c-621f-4530-be7f-519e0742df55"/>
    <ds:schemaRef ds:uri="e3e09e67-d7cc-4e47-828f-5f2cf354dd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報告書 (2)</vt:lpstr>
      <vt:lpstr>別紙１ みどり加算 </vt:lpstr>
      <vt:lpstr>別紙２ みどり加算 </vt:lpstr>
      <vt:lpstr>別紙３ 持越金 </vt:lpstr>
      <vt:lpstr>【選択肢】</vt:lpstr>
      <vt:lpstr>'別紙１ みどり加算 '!Print_Area</vt:lpstr>
      <vt:lpstr>'別紙２ みどり加算 '!Print_Area</vt:lpstr>
      <vt:lpstr>'報告書 (2)'!Print_Area</vt:lpstr>
      <vt:lpstr>農用地</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西尾 菜美</cp:lastModifiedBy>
  <cp:lastPrinted>2025-03-28T13:48:48Z</cp:lastPrinted>
  <dcterms:created xsi:type="dcterms:W3CDTF">2019-03-11T07:19:04Z</dcterms:created>
  <dcterms:modified xsi:type="dcterms:W3CDTF">2025-09-12T06:40:14Z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y fmtid="{D5CDD505-2E9C-101B-9397-08002B2CF9AE}" pid="3" name="MSIP_Label_defa4170-0d19-0005-0004-bc88714345d2_Enabled">
    <vt:lpwstr>true</vt:lpwstr>
  </property>
  <property fmtid="{D5CDD505-2E9C-101B-9397-08002B2CF9AE}" pid="4" name="MSIP_Label_defa4170-0d19-0005-0004-bc88714345d2_SetDate">
    <vt:lpwstr>2025-09-12T05:59:33Z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b3aceacd-ceff-4204-ad98-1574a3312f69</vt:lpwstr>
  </property>
  <property fmtid="{D5CDD505-2E9C-101B-9397-08002B2CF9AE}" pid="8" name="MSIP_Label_defa4170-0d19-0005-0004-bc88714345d2_ActionId">
    <vt:lpwstr>66d99605-8fa8-4c33-8b40-9255508bb2b8</vt:lpwstr>
  </property>
  <property fmtid="{D5CDD505-2E9C-101B-9397-08002B2CF9AE}" pid="9" name="MSIP_Label_defa4170-0d19-0005-0004-bc88714345d2_ContentBits">
    <vt:lpwstr>0</vt:lpwstr>
  </property>
</Properties>
</file>